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Приложение 1-1" sheetId="2" r:id="rId1"/>
    <sheet name="Приложение 6-2" sheetId="7" r:id="rId2"/>
    <sheet name="Приложение 7-3" sheetId="9" r:id="rId3"/>
    <sheet name="Приложение 8-4" sheetId="10" r:id="rId4"/>
  </sheets>
  <calcPr calcId="145621"/>
</workbook>
</file>

<file path=xl/calcChain.xml><?xml version="1.0" encoding="utf-8"?>
<calcChain xmlns="http://schemas.openxmlformats.org/spreadsheetml/2006/main">
  <c r="I63" i="10" l="1"/>
  <c r="H63" i="10"/>
  <c r="G63" i="10"/>
  <c r="I75" i="10"/>
  <c r="H75" i="10"/>
  <c r="G75" i="10"/>
  <c r="I76" i="10"/>
  <c r="H76" i="10"/>
  <c r="G76" i="10"/>
  <c r="I98" i="10"/>
  <c r="H98" i="10"/>
  <c r="G98" i="10"/>
  <c r="I96" i="10"/>
  <c r="H96" i="10"/>
  <c r="G96" i="10"/>
  <c r="I97" i="10"/>
  <c r="H97" i="10"/>
  <c r="G97" i="10"/>
  <c r="I95" i="10"/>
  <c r="H95" i="10"/>
  <c r="G95" i="10"/>
  <c r="I94" i="10"/>
  <c r="H94" i="10"/>
  <c r="G94" i="10"/>
  <c r="I93" i="10"/>
  <c r="H93" i="10"/>
  <c r="G93" i="10"/>
  <c r="I92" i="10"/>
  <c r="H92" i="10"/>
  <c r="G92" i="10"/>
  <c r="I88" i="10"/>
  <c r="H88" i="10"/>
  <c r="G88" i="10"/>
  <c r="I85" i="10"/>
  <c r="H85" i="10"/>
  <c r="G85" i="10"/>
  <c r="I87" i="10"/>
  <c r="H87" i="10"/>
  <c r="G87" i="10"/>
  <c r="I86" i="10"/>
  <c r="H86" i="10"/>
  <c r="G86" i="10"/>
  <c r="I84" i="10"/>
  <c r="H84" i="10"/>
  <c r="G84" i="10"/>
  <c r="I83" i="10"/>
  <c r="H83" i="10"/>
  <c r="G83" i="10"/>
  <c r="I69" i="10"/>
  <c r="H69" i="10"/>
  <c r="G69" i="10"/>
  <c r="I68" i="10"/>
  <c r="H68" i="10"/>
  <c r="G68" i="10"/>
  <c r="I67" i="10"/>
  <c r="H67" i="10"/>
  <c r="G67" i="10"/>
  <c r="H92" i="9"/>
  <c r="G92" i="9"/>
  <c r="F92" i="9"/>
  <c r="H75" i="9"/>
  <c r="G75" i="9"/>
  <c r="F75" i="9"/>
  <c r="H98" i="9"/>
  <c r="H97" i="9"/>
  <c r="G97" i="9"/>
  <c r="F97" i="9"/>
  <c r="H96" i="9"/>
  <c r="H95" i="9"/>
  <c r="G95" i="9"/>
  <c r="F95" i="9"/>
  <c r="H94" i="9"/>
  <c r="G94" i="9"/>
  <c r="F94" i="9"/>
  <c r="H93" i="9"/>
  <c r="G93" i="9"/>
  <c r="F93" i="9"/>
  <c r="H88" i="9"/>
  <c r="H87" i="9"/>
  <c r="G87" i="9"/>
  <c r="F87" i="9"/>
  <c r="H86" i="9"/>
  <c r="G86" i="9"/>
  <c r="F86" i="9"/>
  <c r="H85" i="9"/>
  <c r="H84" i="9"/>
  <c r="G84" i="9"/>
  <c r="F84" i="9"/>
  <c r="H83" i="9"/>
  <c r="G83" i="9"/>
  <c r="F83" i="9"/>
  <c r="H69" i="9"/>
  <c r="H68" i="9"/>
  <c r="G68" i="9"/>
  <c r="F68" i="9"/>
  <c r="H67" i="9"/>
  <c r="G67" i="9"/>
  <c r="F67" i="9"/>
  <c r="H58" i="10" l="1"/>
  <c r="G58" i="10"/>
  <c r="H57" i="10"/>
  <c r="G57" i="10"/>
  <c r="H56" i="10"/>
  <c r="G56" i="10"/>
  <c r="H58" i="9"/>
  <c r="I58" i="10" s="1"/>
  <c r="I57" i="10" s="1"/>
  <c r="I56" i="10" s="1"/>
  <c r="H57" i="9"/>
  <c r="G57" i="9"/>
  <c r="F57" i="9"/>
  <c r="H56" i="9"/>
  <c r="G56" i="9"/>
  <c r="F56" i="9"/>
  <c r="I117" i="10" l="1"/>
  <c r="H117" i="10"/>
  <c r="G117" i="10"/>
  <c r="H111" i="10"/>
  <c r="G111" i="10"/>
  <c r="H105" i="10"/>
  <c r="G105" i="10"/>
  <c r="H91" i="10"/>
  <c r="G91" i="10"/>
  <c r="H82" i="10"/>
  <c r="G82" i="10"/>
  <c r="H80" i="10"/>
  <c r="G80" i="10"/>
  <c r="H74" i="10"/>
  <c r="G74" i="10"/>
  <c r="H66" i="10"/>
  <c r="G66" i="10"/>
  <c r="H61" i="10"/>
  <c r="G61" i="10"/>
  <c r="I53" i="10"/>
  <c r="H53" i="10"/>
  <c r="G53" i="10"/>
  <c r="I51" i="10"/>
  <c r="H51" i="10"/>
  <c r="G51" i="10"/>
  <c r="H45" i="10"/>
  <c r="G45" i="10"/>
  <c r="H41" i="10"/>
  <c r="G41" i="10"/>
  <c r="I36" i="10"/>
  <c r="H36" i="10"/>
  <c r="G36" i="10"/>
  <c r="H31" i="10"/>
  <c r="G31" i="10"/>
  <c r="H26" i="10"/>
  <c r="G26" i="10"/>
  <c r="H24" i="10"/>
  <c r="G24" i="10"/>
  <c r="H22" i="10"/>
  <c r="G22" i="10"/>
  <c r="H17" i="10"/>
  <c r="G17" i="10"/>
  <c r="I116" i="10"/>
  <c r="H116" i="10"/>
  <c r="G116" i="10"/>
  <c r="I115" i="10"/>
  <c r="H115" i="10"/>
  <c r="G115" i="10"/>
  <c r="I114" i="10"/>
  <c r="H114" i="10"/>
  <c r="G114" i="10"/>
  <c r="I113" i="10"/>
  <c r="H113" i="10"/>
  <c r="G113" i="10"/>
  <c r="I112" i="10"/>
  <c r="H112" i="10"/>
  <c r="G112" i="10"/>
  <c r="H110" i="10"/>
  <c r="G110" i="10"/>
  <c r="H109" i="10"/>
  <c r="G109" i="10"/>
  <c r="H108" i="10"/>
  <c r="G108" i="10"/>
  <c r="H107" i="10"/>
  <c r="G107" i="10"/>
  <c r="H106" i="10"/>
  <c r="G106" i="10"/>
  <c r="H104" i="10"/>
  <c r="G104" i="10"/>
  <c r="H103" i="10"/>
  <c r="G103" i="10"/>
  <c r="H102" i="10"/>
  <c r="G102" i="10"/>
  <c r="H101" i="10"/>
  <c r="G101" i="10"/>
  <c r="H100" i="10"/>
  <c r="G100" i="10"/>
  <c r="H99" i="10"/>
  <c r="G99" i="10"/>
  <c r="H90" i="10"/>
  <c r="G90" i="10"/>
  <c r="H89" i="10"/>
  <c r="G89" i="10"/>
  <c r="H81" i="10"/>
  <c r="G81" i="10"/>
  <c r="H79" i="10"/>
  <c r="G79" i="10"/>
  <c r="H78" i="10"/>
  <c r="G78" i="10"/>
  <c r="H77" i="10"/>
  <c r="G77" i="10"/>
  <c r="H73" i="10"/>
  <c r="G73" i="10"/>
  <c r="H72" i="10"/>
  <c r="G72" i="10"/>
  <c r="H71" i="10"/>
  <c r="G71" i="10"/>
  <c r="H70" i="10"/>
  <c r="G70" i="10"/>
  <c r="H65" i="10"/>
  <c r="G65" i="10"/>
  <c r="H64" i="10"/>
  <c r="G64" i="10"/>
  <c r="H62" i="10"/>
  <c r="G62" i="10"/>
  <c r="H60" i="10"/>
  <c r="G60" i="10"/>
  <c r="H59" i="10"/>
  <c r="H55" i="10" s="1"/>
  <c r="H54" i="10" s="1"/>
  <c r="G59" i="10"/>
  <c r="G55" i="10" s="1"/>
  <c r="G54" i="10" s="1"/>
  <c r="I52" i="10"/>
  <c r="H52" i="10"/>
  <c r="G52" i="10"/>
  <c r="I50" i="10"/>
  <c r="H50" i="10"/>
  <c r="G50" i="10"/>
  <c r="I49" i="10"/>
  <c r="H49" i="10"/>
  <c r="G49" i="10"/>
  <c r="I48" i="10"/>
  <c r="H48" i="10"/>
  <c r="G48" i="10"/>
  <c r="I47" i="10"/>
  <c r="H47" i="10"/>
  <c r="G47" i="10"/>
  <c r="I46" i="10"/>
  <c r="H46" i="10"/>
  <c r="G46" i="10"/>
  <c r="H44" i="10"/>
  <c r="G44" i="10"/>
  <c r="H43" i="10"/>
  <c r="G43" i="10"/>
  <c r="H42" i="10"/>
  <c r="G42" i="10"/>
  <c r="H40" i="10"/>
  <c r="G40" i="10"/>
  <c r="H39" i="10"/>
  <c r="G39" i="10"/>
  <c r="H38" i="10"/>
  <c r="G38" i="10"/>
  <c r="H37" i="10"/>
  <c r="G37" i="10"/>
  <c r="I35" i="10"/>
  <c r="H35" i="10"/>
  <c r="G35" i="10"/>
  <c r="I34" i="10"/>
  <c r="H34" i="10"/>
  <c r="G34" i="10"/>
  <c r="I33" i="10"/>
  <c r="H33" i="10"/>
  <c r="G33" i="10"/>
  <c r="I32" i="10"/>
  <c r="H32" i="10"/>
  <c r="G32" i="10"/>
  <c r="H30" i="10"/>
  <c r="G30" i="10"/>
  <c r="H29" i="10"/>
  <c r="G29" i="10"/>
  <c r="H28" i="10"/>
  <c r="G28" i="10"/>
  <c r="H27" i="10"/>
  <c r="G27" i="10"/>
  <c r="H25" i="10"/>
  <c r="G25" i="10"/>
  <c r="H23" i="10"/>
  <c r="G23" i="10"/>
  <c r="H21" i="10"/>
  <c r="G21" i="10"/>
  <c r="H20" i="10"/>
  <c r="G20" i="10"/>
  <c r="H19" i="10"/>
  <c r="G19" i="10"/>
  <c r="H18" i="10"/>
  <c r="G18" i="10"/>
  <c r="H16" i="10"/>
  <c r="G16" i="10"/>
  <c r="H15" i="10"/>
  <c r="G15" i="10"/>
  <c r="H14" i="10"/>
  <c r="G14" i="10"/>
  <c r="H13" i="10"/>
  <c r="G13" i="10"/>
  <c r="H12" i="10"/>
  <c r="G12" i="10"/>
  <c r="G118" i="10" l="1"/>
  <c r="H118" i="10"/>
  <c r="H91" i="9"/>
  <c r="I91" i="10" s="1"/>
  <c r="I90" i="10" s="1"/>
  <c r="I89" i="10" s="1"/>
  <c r="H90" i="9"/>
  <c r="G90" i="9"/>
  <c r="G89" i="9" s="1"/>
  <c r="G76" i="9" s="1"/>
  <c r="F90" i="9"/>
  <c r="H89" i="9"/>
  <c r="H76" i="9" s="1"/>
  <c r="F89" i="9"/>
  <c r="F76" i="9" s="1"/>
  <c r="H66" i="9"/>
  <c r="I66" i="10" s="1"/>
  <c r="I65" i="10" s="1"/>
  <c r="I64" i="10" s="1"/>
  <c r="H65" i="9"/>
  <c r="G65" i="9"/>
  <c r="F65" i="9"/>
  <c r="H64" i="9"/>
  <c r="H63" i="9" s="1"/>
  <c r="G64" i="9"/>
  <c r="G63" i="9" s="1"/>
  <c r="F64" i="9"/>
  <c r="F63" i="9" s="1"/>
  <c r="F73" i="9"/>
  <c r="F72" i="9" s="1"/>
  <c r="G73" i="9"/>
  <c r="G72" i="9" s="1"/>
  <c r="H74" i="9"/>
  <c r="H61" i="9"/>
  <c r="I61" i="10" s="1"/>
  <c r="I60" i="10" s="1"/>
  <c r="I59" i="10" s="1"/>
  <c r="H60" i="9"/>
  <c r="G60" i="9"/>
  <c r="F60" i="9"/>
  <c r="H59" i="9"/>
  <c r="G59" i="9"/>
  <c r="F59" i="9"/>
  <c r="H31" i="9"/>
  <c r="I31" i="10" s="1"/>
  <c r="I30" i="10" s="1"/>
  <c r="I29" i="10" s="1"/>
  <c r="I28" i="10" s="1"/>
  <c r="I27" i="10" s="1"/>
  <c r="H30" i="9"/>
  <c r="G30" i="9"/>
  <c r="F30" i="9"/>
  <c r="H29" i="9"/>
  <c r="G29" i="9"/>
  <c r="F29" i="9"/>
  <c r="H28" i="9"/>
  <c r="G28" i="9"/>
  <c r="F28" i="9"/>
  <c r="H27" i="9"/>
  <c r="G27" i="9"/>
  <c r="F27" i="9"/>
  <c r="H73" i="9" l="1"/>
  <c r="H72" i="9" s="1"/>
  <c r="I74" i="10"/>
  <c r="I73" i="10" s="1"/>
  <c r="I72" i="10" s="1"/>
  <c r="I71" i="10" s="1"/>
  <c r="I70" i="10" s="1"/>
  <c r="I62" i="10"/>
  <c r="F55" i="9"/>
  <c r="F54" i="9" s="1"/>
  <c r="G55" i="9"/>
  <c r="G54" i="9" s="1"/>
  <c r="H55" i="9"/>
  <c r="H54" i="9" s="1"/>
  <c r="I55" i="10"/>
  <c r="I54" i="10" s="1"/>
  <c r="D10" i="7"/>
  <c r="C10" i="7"/>
  <c r="G104" i="9" l="1"/>
  <c r="G103" i="9" s="1"/>
  <c r="F104" i="9"/>
  <c r="F103" i="9"/>
  <c r="F102" i="9"/>
  <c r="F101" i="9"/>
  <c r="F100" i="9"/>
  <c r="F99" i="9"/>
  <c r="H105" i="9" l="1"/>
  <c r="I105" i="10" s="1"/>
  <c r="I104" i="10" s="1"/>
  <c r="I103" i="10" s="1"/>
  <c r="I102" i="10" s="1"/>
  <c r="I101" i="10" s="1"/>
  <c r="I100" i="10" s="1"/>
  <c r="I99" i="10" s="1"/>
  <c r="G102" i="9"/>
  <c r="G101" i="9"/>
  <c r="G100" i="9"/>
  <c r="G99" i="9"/>
  <c r="C31" i="7"/>
  <c r="D31" i="7"/>
  <c r="H104" i="9" l="1"/>
  <c r="H103" i="9" s="1"/>
  <c r="H102" i="9" s="1"/>
  <c r="H101" i="9" s="1"/>
  <c r="H100" i="9" s="1"/>
  <c r="H99" i="9" s="1"/>
  <c r="H117" i="9" l="1"/>
  <c r="G116" i="9"/>
  <c r="G115" i="9" s="1"/>
  <c r="G114" i="9" s="1"/>
  <c r="G113" i="9" s="1"/>
  <c r="G110" i="9"/>
  <c r="G109" i="9" s="1"/>
  <c r="G108" i="9" s="1"/>
  <c r="G107" i="9" s="1"/>
  <c r="G106" i="9" s="1"/>
  <c r="H111" i="9"/>
  <c r="I111" i="10" s="1"/>
  <c r="I110" i="10" s="1"/>
  <c r="I109" i="10" s="1"/>
  <c r="I108" i="10" s="1"/>
  <c r="I107" i="10" s="1"/>
  <c r="I106" i="10" s="1"/>
  <c r="G79" i="9"/>
  <c r="G81" i="9"/>
  <c r="H82" i="9"/>
  <c r="I82" i="10" s="1"/>
  <c r="I81" i="10" s="1"/>
  <c r="H80" i="9"/>
  <c r="I80" i="10" s="1"/>
  <c r="I79" i="10" s="1"/>
  <c r="I78" i="10" s="1"/>
  <c r="I77" i="10" s="1"/>
  <c r="G71" i="9"/>
  <c r="G70" i="9" s="1"/>
  <c r="G62" i="9" s="1"/>
  <c r="H51" i="9"/>
  <c r="H50" i="9" s="1"/>
  <c r="H53" i="9"/>
  <c r="H52" i="9" s="1"/>
  <c r="G52" i="9"/>
  <c r="G50" i="9"/>
  <c r="G49" i="9" s="1"/>
  <c r="G48" i="9" s="1"/>
  <c r="G47" i="9" s="1"/>
  <c r="G46" i="9" s="1"/>
  <c r="G44" i="9"/>
  <c r="G43" i="9" s="1"/>
  <c r="H45" i="9"/>
  <c r="G35" i="9"/>
  <c r="G34" i="9" s="1"/>
  <c r="G33" i="9" s="1"/>
  <c r="G32" i="9" s="1"/>
  <c r="H36" i="9"/>
  <c r="H35" i="9" s="1"/>
  <c r="H34" i="9" s="1"/>
  <c r="H33" i="9" s="1"/>
  <c r="H32" i="9" s="1"/>
  <c r="G40" i="9"/>
  <c r="G39" i="9" s="1"/>
  <c r="G38" i="9" s="1"/>
  <c r="H41" i="9"/>
  <c r="G25" i="9"/>
  <c r="H26" i="9"/>
  <c r="G23" i="9"/>
  <c r="H24" i="9"/>
  <c r="G21" i="9"/>
  <c r="H22" i="9"/>
  <c r="G16" i="9"/>
  <c r="G15" i="9" s="1"/>
  <c r="G14" i="9" s="1"/>
  <c r="G13" i="9" s="1"/>
  <c r="H17" i="9"/>
  <c r="H16" i="9" l="1"/>
  <c r="H15" i="9" s="1"/>
  <c r="H14" i="9" s="1"/>
  <c r="H13" i="9" s="1"/>
  <c r="I17" i="10"/>
  <c r="I16" i="10" s="1"/>
  <c r="I15" i="10" s="1"/>
  <c r="I14" i="10" s="1"/>
  <c r="I13" i="10" s="1"/>
  <c r="H44" i="9"/>
  <c r="H43" i="9" s="1"/>
  <c r="I45" i="10"/>
  <c r="I44" i="10" s="1"/>
  <c r="I43" i="10" s="1"/>
  <c r="I42" i="10" s="1"/>
  <c r="H40" i="9"/>
  <c r="H39" i="9" s="1"/>
  <c r="H38" i="9" s="1"/>
  <c r="I41" i="10"/>
  <c r="I40" i="10" s="1"/>
  <c r="I39" i="10" s="1"/>
  <c r="H21" i="9"/>
  <c r="I22" i="10"/>
  <c r="I21" i="10" s="1"/>
  <c r="H25" i="9"/>
  <c r="I26" i="10"/>
  <c r="I25" i="10" s="1"/>
  <c r="H23" i="9"/>
  <c r="I24" i="10"/>
  <c r="I23" i="10" s="1"/>
  <c r="I20" i="10" s="1"/>
  <c r="I19" i="10" s="1"/>
  <c r="I18" i="10" s="1"/>
  <c r="G78" i="9"/>
  <c r="G112" i="9"/>
  <c r="H49" i="9"/>
  <c r="H48" i="9" s="1"/>
  <c r="H47" i="9" s="1"/>
  <c r="H46" i="9" s="1"/>
  <c r="H110" i="9"/>
  <c r="H109" i="9" s="1"/>
  <c r="H108" i="9" s="1"/>
  <c r="H107" i="9" s="1"/>
  <c r="H106" i="9" s="1"/>
  <c r="H116" i="9"/>
  <c r="H115" i="9" s="1"/>
  <c r="H114" i="9" s="1"/>
  <c r="H113" i="9" s="1"/>
  <c r="G20" i="9"/>
  <c r="G19" i="9" s="1"/>
  <c r="G18" i="9" s="1"/>
  <c r="G77" i="9"/>
  <c r="G37" i="9"/>
  <c r="G12" i="9" s="1"/>
  <c r="G42" i="9"/>
  <c r="H81" i="9"/>
  <c r="H79" i="9"/>
  <c r="H71" i="9"/>
  <c r="H70" i="9" s="1"/>
  <c r="H62" i="9" s="1"/>
  <c r="H37" i="9"/>
  <c r="H42" i="9"/>
  <c r="H20" i="9"/>
  <c r="H19" i="9" s="1"/>
  <c r="H18" i="9" s="1"/>
  <c r="E32" i="7"/>
  <c r="E31" i="7" s="1"/>
  <c r="E30" i="7"/>
  <c r="E28" i="7"/>
  <c r="E26" i="7"/>
  <c r="E25" i="7"/>
  <c r="E29" i="7"/>
  <c r="D29" i="7"/>
  <c r="E24" i="7"/>
  <c r="E27" i="7"/>
  <c r="D27" i="7"/>
  <c r="D24" i="7"/>
  <c r="D23" i="7" s="1"/>
  <c r="D33" i="7" s="1"/>
  <c r="E21" i="7"/>
  <c r="E20" i="7"/>
  <c r="E19" i="7"/>
  <c r="E18" i="7"/>
  <c r="E17" i="7"/>
  <c r="D17" i="7"/>
  <c r="C17" i="7"/>
  <c r="E16" i="7"/>
  <c r="E15" i="7"/>
  <c r="E14" i="7"/>
  <c r="E13" i="7"/>
  <c r="E12" i="7"/>
  <c r="E11" i="7"/>
  <c r="I38" i="10" l="1"/>
  <c r="I37" i="10"/>
  <c r="I12" i="10" s="1"/>
  <c r="I118" i="10" s="1"/>
  <c r="H78" i="9"/>
  <c r="H77" i="9" s="1"/>
  <c r="H12" i="9"/>
  <c r="H112" i="9"/>
  <c r="E10" i="7"/>
  <c r="G118" i="9"/>
  <c r="D22" i="7"/>
  <c r="D34" i="7" s="1"/>
  <c r="E22" i="7"/>
  <c r="E23" i="7"/>
  <c r="E33" i="7" s="1"/>
  <c r="E34" i="7" s="1"/>
  <c r="C19" i="2" s="1"/>
  <c r="F40" i="9"/>
  <c r="H118" i="9" l="1"/>
  <c r="C22" i="2" s="1"/>
  <c r="C18" i="2"/>
  <c r="C17" i="2" s="1"/>
  <c r="F116" i="9"/>
  <c r="F115" i="9" s="1"/>
  <c r="F114" i="9" s="1"/>
  <c r="F113" i="9" s="1"/>
  <c r="F110" i="9"/>
  <c r="F109" i="9" s="1"/>
  <c r="F108" i="9" s="1"/>
  <c r="F107" i="9" s="1"/>
  <c r="F106" i="9" s="1"/>
  <c r="F79" i="9"/>
  <c r="F81" i="9"/>
  <c r="F71" i="9"/>
  <c r="F70" i="9" s="1"/>
  <c r="F62" i="9" s="1"/>
  <c r="F50" i="9"/>
  <c r="F52" i="9"/>
  <c r="F44" i="9"/>
  <c r="F43" i="9" s="1"/>
  <c r="F42" i="9" s="1"/>
  <c r="F39" i="9"/>
  <c r="F38" i="9" s="1"/>
  <c r="F37" i="9" s="1"/>
  <c r="F35" i="9"/>
  <c r="F34" i="9" s="1"/>
  <c r="F33" i="9" s="1"/>
  <c r="F32" i="9" s="1"/>
  <c r="F23" i="9"/>
  <c r="F25" i="9"/>
  <c r="F21" i="9"/>
  <c r="F20" i="9" s="1"/>
  <c r="F19" i="9" s="1"/>
  <c r="F18" i="9" s="1"/>
  <c r="F16" i="9"/>
  <c r="F15" i="9" s="1"/>
  <c r="F14" i="9" s="1"/>
  <c r="F13" i="9" s="1"/>
  <c r="C22" i="7"/>
  <c r="C29" i="7"/>
  <c r="C21" i="2" l="1"/>
  <c r="C20" i="2" s="1"/>
  <c r="C16" i="2"/>
  <c r="C12" i="2"/>
  <c r="C11" i="2"/>
  <c r="F78" i="9"/>
  <c r="F12" i="9"/>
  <c r="F112" i="9"/>
  <c r="F77" i="9"/>
  <c r="F49" i="9"/>
  <c r="F48" i="9" s="1"/>
  <c r="F47" i="9" s="1"/>
  <c r="F46" i="9" s="1"/>
  <c r="C27" i="7"/>
  <c r="C24" i="7"/>
  <c r="C23" i="7" s="1"/>
  <c r="C33" i="7" s="1"/>
  <c r="C34" i="7" s="1"/>
  <c r="F118" i="9" l="1"/>
</calcChain>
</file>

<file path=xl/sharedStrings.xml><?xml version="1.0" encoding="utf-8"?>
<sst xmlns="http://schemas.openxmlformats.org/spreadsheetml/2006/main" count="1068" uniqueCount="207">
  <si>
    <t xml:space="preserve">                                                                                    Приложение № 1</t>
  </si>
  <si>
    <t xml:space="preserve">                                                                                                                         сельского Совета народных депутатов</t>
  </si>
  <si>
    <t>Код бюджетной классификации</t>
  </si>
  <si>
    <t>Классификация доходов бюджета</t>
  </si>
  <si>
    <t>Наименование показателя</t>
  </si>
  <si>
    <t>Налог на доходы физических лиц</t>
  </si>
  <si>
    <t>Сумма</t>
  </si>
  <si>
    <t>Наименование</t>
  </si>
  <si>
    <t>Раздел</t>
  </si>
  <si>
    <t>ВР</t>
  </si>
  <si>
    <t>Общегосударственные вопросы</t>
  </si>
  <si>
    <t>Резервные фонды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</si>
  <si>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</si>
  <si>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</si>
  <si>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</si>
  <si>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Благоустройство</t>
  </si>
  <si>
    <t>Культура, кинематография и средства массовой информации</t>
  </si>
  <si>
    <t xml:space="preserve">Физическая культура и спорт </t>
  </si>
  <si>
    <t>ВСЕГО РАСХОДОВ</t>
  </si>
  <si>
    <t>Подраздел</t>
  </si>
  <si>
    <t>Целевая статья</t>
  </si>
  <si>
    <t>01</t>
  </si>
  <si>
    <t>02</t>
  </si>
  <si>
    <t>04</t>
  </si>
  <si>
    <t>03</t>
  </si>
  <si>
    <t>05</t>
  </si>
  <si>
    <t>08</t>
  </si>
  <si>
    <t>01 03 00 00 10 0000 710</t>
  </si>
  <si>
    <t>01 05 02 01 10 0000 510</t>
  </si>
  <si>
    <t>11</t>
  </si>
  <si>
    <t>13</t>
  </si>
  <si>
    <t>Другие общегосударственные вопросы</t>
  </si>
  <si>
    <t>Культура</t>
  </si>
  <si>
    <t xml:space="preserve">Массовый спорт </t>
  </si>
  <si>
    <t>Резервные средства</t>
  </si>
  <si>
    <t>870</t>
  </si>
  <si>
    <t xml:space="preserve">Прочие межбюджетные трансферты общего характера </t>
  </si>
  <si>
    <t>Иные межбюджетные трансферты</t>
  </si>
  <si>
    <t>14</t>
  </si>
  <si>
    <t>Увеличение прочих остатков денежных средств бюджета поселений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</si>
  <si>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</si>
  <si>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ИСТОЧНИКИ ФИНАНСИРОВАНИЯ ДЕФИЦИТА БЮДЖЕТА</t>
  </si>
  <si>
    <t>Дефицит (-), профицит (+)</t>
  </si>
  <si>
    <t>Источники внутреннего финансирования дефицита бюджета</t>
  </si>
  <si>
    <t>01 03 00 00 00 0000 000</t>
  </si>
  <si>
    <t>Бюджетные кредиты от других бюджетов бюджетной системы Российской Федерации в валюте Российской Федерации</t>
  </si>
  <si>
    <t>01 03 00 00 00 0000 700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</si>
  <si>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</si>
  <si>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</si>
  <si>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счету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</si>
  <si>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</si>
  <si>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</si>
  <si>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</si>
  <si>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</si>
  <si>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01 05 02 00 00 0000 600</t>
  </si>
  <si>
    <t>Уменьшение прочих остатков средств бюджетов</t>
  </si>
  <si>
    <t>01 05 02 01 00 0000 600</t>
  </si>
  <si>
    <t>Уменьшение прочих остатков денежных средств бюджетов</t>
  </si>
  <si>
    <t>01 05 02 01 10 0000 610</t>
  </si>
  <si>
    <t>Уменьшение прочих остатков денежных средств бюджета поселений</t>
  </si>
  <si>
    <t xml:space="preserve">                                                                                                                         сельского Совета народных депутатов </t>
  </si>
  <si>
    <t xml:space="preserve">   Наименование   доходов</t>
  </si>
  <si>
    <t>Налог на имущество физических лиц</t>
  </si>
  <si>
    <t>Земельный налог (по обязательствам, возникшим до 01 января 2006 года), мобилизуемый на территориях поселений</t>
  </si>
  <si>
    <t xml:space="preserve">БЕЗВОЗМЕЗДНЫЕ ПОСТУПЛЕНИЯ 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</si>
  <si>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</si>
  <si>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</t>
  </si>
  <si>
    <t>Субвенции  бюджетам субъектов Российской Федерации и муниципальных образований</t>
  </si>
  <si>
    <t xml:space="preserve">ПРОГНОЗИРУЕМОЕ ПОСТУПЛЕНИЕ ДОХОДОВ В БЮДЖЕТ </t>
  </si>
  <si>
    <t xml:space="preserve">сельского Совета народных депутатов </t>
  </si>
  <si>
    <t>ВЕДОМСТВЕННАЯ СТРУКТУРА РАСХОДОВ БЮДЖЕТА</t>
  </si>
  <si>
    <t>(тыс. руб)</t>
  </si>
  <si>
    <t>расходов бюджета</t>
  </si>
  <si>
    <t>по разделам и подразделам, целевым статьям и видам расходов классификации</t>
  </si>
  <si>
    <t>1</t>
  </si>
  <si>
    <t>2</t>
  </si>
  <si>
    <t>3</t>
  </si>
  <si>
    <t>4</t>
  </si>
  <si>
    <t>5</t>
  </si>
  <si>
    <t>6</t>
  </si>
  <si>
    <t xml:space="preserve">НАЛОГОВЫЕ ДОХОДЫ </t>
  </si>
  <si>
    <t>1 01 02000 01 0000 110</t>
  </si>
  <si>
    <t>Единый сельскохозяйственнный налог</t>
  </si>
  <si>
    <t>1 05 03000 01 0000 110</t>
  </si>
  <si>
    <t>1 06 01000 00 0000 110</t>
  </si>
  <si>
    <t>1 06 06000 00 0000 110</t>
  </si>
  <si>
    <t>Земельный  налог</t>
  </si>
  <si>
    <t>1 08 00000 00 0000 000</t>
  </si>
  <si>
    <t>Государственная пошлина</t>
  </si>
  <si>
    <t>НЕНАЛОГОВЫЕ ДОХОДЫ</t>
  </si>
  <si>
    <t>1 11 05013 10 0000 120</t>
  </si>
  <si>
    <t>1 11 05035 10 0000 120</t>
  </si>
  <si>
    <t>2 00 00000 00 0000 000</t>
  </si>
  <si>
    <t>2 02 01000 00 0000 151</t>
  </si>
  <si>
    <t>2 02 01001 10 0000 151</t>
  </si>
  <si>
    <t>2 02 01003 10 0000 151</t>
  </si>
  <si>
    <t>2 02 02000 00 0000 151</t>
  </si>
  <si>
    <t>2 02 02999 10 0000 151</t>
  </si>
  <si>
    <t>2 02 03000 00 0000 151</t>
  </si>
  <si>
    <t>2 02 03015 10 0000 151</t>
  </si>
  <si>
    <t>2 02 04000 00 0000 151</t>
  </si>
  <si>
    <t>2 02 04999 10 0000 151</t>
  </si>
  <si>
    <t>ВСЕГО ДОХОДОВ</t>
  </si>
  <si>
    <t>1 17 05050 10 0000 180</t>
  </si>
  <si>
    <t>1 09 04050 10 0000 110</t>
  </si>
  <si>
    <t>ИТОГО НАЛОГОВЫХ И НЕНАЛОГОВЫХ ДОХОДОВ</t>
  </si>
  <si>
    <t>1 00 00000 00 0000 000</t>
  </si>
  <si>
    <t xml:space="preserve">ИТОГО БЕЗВОЗМЕЗДНЫХ ПОСТУПЛЕНИЙ </t>
  </si>
  <si>
    <t>00</t>
  </si>
  <si>
    <t>Непрограммная часть бюджета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</si>
  <si>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</si>
  <si>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управления. государственными внебюджетными фондами</t>
  </si>
  <si>
    <t>100</t>
  </si>
  <si>
    <t>120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</si>
  <si>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</si>
  <si>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</si>
  <si>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</si>
  <si>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</si>
  <si>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</si>
  <si>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800</t>
  </si>
  <si>
    <t>850</t>
  </si>
  <si>
    <t>Иные бюджетные ассигнования</t>
  </si>
  <si>
    <t>Уплата налогов, сборов и иных платежей</t>
  </si>
  <si>
    <t>Межбюджетные трансферты общего характера бюджетам субъектов Российской Федерации и муниципальных образований</t>
  </si>
  <si>
    <t>Межбюджетные трансферты</t>
  </si>
  <si>
    <t>Ведомство</t>
  </si>
  <si>
    <t>Не программная часть бюджета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</si>
  <si>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</si>
  <si>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Поправка</t>
  </si>
  <si>
    <t>Сумма с учетом поправки, тыс руб</t>
  </si>
  <si>
    <t>Сумма с учетом поправок</t>
  </si>
  <si>
    <t>Горбуновского сельского поселения Дмитровского района Орловской области</t>
  </si>
  <si>
    <t xml:space="preserve">                                                                                                                    к решению сессии Горбуновского</t>
  </si>
  <si>
    <t>к решению сессии Горбуновского</t>
  </si>
  <si>
    <t>834</t>
  </si>
  <si>
    <t>10</t>
  </si>
  <si>
    <t>300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</si>
  <si>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</si>
  <si>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</si>
  <si>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</si>
  <si>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</si>
  <si>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</si>
  <si>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</si>
  <si>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</si>
  <si>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</si>
  <si>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</si>
  <si>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</si>
  <si>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Прочие неналоговые доходы бюджетов сельских поселений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</si>
  <si>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</si>
  <si>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</si>
  <si>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</si>
  <si>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</si>
  <si>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</si>
  <si>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на 2016 год</t>
  </si>
  <si>
    <t>План на 2016 год</t>
  </si>
  <si>
    <t xml:space="preserve"> Горбуновского сельского поселения Дмитровского района Орловской области на 2016 год</t>
  </si>
  <si>
    <t>1 14 06025 10 0000 180</t>
  </si>
  <si>
    <t>РАСПРЕДЕЛЕНИЕ БЮДЖЕТНЫХ АССИГНОВАНИЙ НА 2016 ГОД</t>
  </si>
  <si>
    <t>ГП00080010</t>
  </si>
  <si>
    <t>ГП00000000</t>
  </si>
  <si>
    <t>ГП00080020</t>
  </si>
  <si>
    <t>ГП00080050</t>
  </si>
  <si>
    <t>07</t>
  </si>
  <si>
    <t>ГП00080060</t>
  </si>
  <si>
    <t>ГП00080070</t>
  </si>
  <si>
    <t>ГП00051180</t>
  </si>
  <si>
    <t>ГП00080400</t>
  </si>
  <si>
    <t>ГП00081140</t>
  </si>
  <si>
    <t>ГП00080120</t>
  </si>
  <si>
    <t>ГП00081060</t>
  </si>
  <si>
    <t>ГП00080200</t>
  </si>
  <si>
    <t>Глава поселения</t>
  </si>
  <si>
    <t>Центральный аппарат поселений</t>
  </si>
  <si>
    <t>Обеспечение проведения выборов и референдумов</t>
  </si>
  <si>
    <t>Проведение выборов депутатов муниципального образования</t>
  </si>
  <si>
    <t>Резервные фонды поселений</t>
  </si>
  <si>
    <t>Оценка недвижимости поселений, признание прав и регулирование отношений по государственной и муниципальной собственности</t>
  </si>
  <si>
    <t>Прочие выплаты по обязательствам</t>
  </si>
  <si>
    <t>Осуществление первичного воинского учета на территориях, где отсутствуют военные комиссариаты</t>
  </si>
  <si>
    <t>Благоустройство территорий поселений</t>
  </si>
  <si>
    <t>Дворцы и дома культуры поселений, другие учреждения культуры</t>
  </si>
  <si>
    <t>Доплаты поселений к пенсиям муниципальных служащих</t>
  </si>
  <si>
    <t>Мероприятия поселений в области здравоохранения, спорта и физической культуры, туризма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</si>
  <si>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</t>
  </si>
  <si>
    <t>09</t>
  </si>
  <si>
    <t>ДЖ00191300</t>
  </si>
  <si>
    <t>ГП00072650</t>
  </si>
  <si>
    <t>Д600191280</t>
  </si>
  <si>
    <t>Реализация основного мероприятия "Содержание и ремонт поселковых дорог, установка и ремонт дорожных знаков и барьерных ограждений, устройство и ремонт дорожной разметки, обустройство и ремонт пешеходных переходов, обустройство и ремонт искусственных неровностей, строительство остановочных павильонов, обустройство "разворотных площадок", "заездных карманов"</t>
  </si>
  <si>
    <t>Национальная экономика</t>
  </si>
  <si>
    <t>Дорожное хозяйство (дорожные фонды)</t>
  </si>
  <si>
    <t>Коммунальное хозяйство</t>
  </si>
  <si>
    <t>Закон Орловской области от 26.01.2007 г. №655-ОЗ "Онаказах избирателей депутатам Орловского областного Совета народных депутатов"</t>
  </si>
  <si>
    <t>Реконструкция, ремонт и благоустройство военно-мемориальных объектов в Дмитровском районе Орловской области</t>
  </si>
  <si>
    <t>Приложение № 4</t>
  </si>
  <si>
    <t>Приложение №3</t>
  </si>
  <si>
    <t>-</t>
  </si>
  <si>
    <t xml:space="preserve">                                                                                    Приложение № 2 </t>
  </si>
  <si>
    <t>Межбюджетные трансферты бюджетам поселений из бюджета муниципального района на осуществление части полномочий по решению вопросов местного значения</t>
  </si>
  <si>
    <t>ГП00090200</t>
  </si>
  <si>
    <t xml:space="preserve">                                                                                                              №14 от «30» декабря 2016 года</t>
  </si>
  <si>
    <t>№14 от «30» декабря 2016 года</t>
  </si>
  <si>
    <t>Д600171790</t>
  </si>
  <si>
    <t>Д6001S1790</t>
  </si>
  <si>
    <t>Проведение ремонта, реконструкции и благоустройства воинских захоронений, братских могил и памятных знаков военно-мемориальных объектов в Дмитровском районе Орловской области</t>
  </si>
  <si>
    <t>Софинансирование реализации мероприятия "Сохранение и реконструкция военно-мемориальных объектов в Дмитровском районе Орловской области"</t>
  </si>
  <si>
    <t>Другие вопросы в области культуры, кинематографии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</si>
</sst>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0" fillId="0" borderId="0" xfId="0" applyAlignment="1"/>
    <xf numFmtId="0" fontId="5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right"/>
    </xf>
    <xf numFmtId="49" fontId="10" fillId="0" borderId="11" xfId="0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49" fontId="10" fillId="0" borderId="13" xfId="0" applyNumberFormat="1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right"/>
    </xf>
    <xf numFmtId="49" fontId="9" fillId="0" borderId="13" xfId="0" applyNumberFormat="1" applyFont="1" applyBorder="1" applyAlignment="1">
      <alignment horizontal="left" vertical="center" wrapText="1"/>
    </xf>
    <xf numFmtId="49" fontId="10" fillId="0" borderId="15" xfId="0" applyNumberFormat="1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49" fontId="14" fillId="0" borderId="11" xfId="0" applyNumberFormat="1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/>
    </xf>
    <xf numFmtId="49" fontId="9" fillId="0" borderId="24" xfId="0" applyNumberFormat="1" applyFont="1" applyBorder="1" applyAlignment="1">
      <alignment vertical="center" wrapText="1"/>
    </xf>
    <xf numFmtId="49" fontId="16" fillId="0" borderId="15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164" fontId="5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4" fillId="0" borderId="14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164" fontId="3" fillId="0" borderId="19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vertical="top" wrapText="1"/>
    </xf>
    <xf numFmtId="49" fontId="2" fillId="0" borderId="11" xfId="0" applyNumberFormat="1" applyFont="1" applyBorder="1" applyAlignment="1">
      <alignment horizontal="left" vertical="top" wrapText="1"/>
    </xf>
    <xf numFmtId="49" fontId="13" fillId="0" borderId="11" xfId="0" applyNumberFormat="1" applyFont="1" applyBorder="1" applyAlignment="1">
      <alignment horizontal="left" vertical="top" wrapText="1"/>
    </xf>
    <xf numFmtId="49" fontId="8" fillId="0" borderId="11" xfId="0" applyNumberFormat="1" applyFont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left" vertical="top" wrapText="1"/>
    </xf>
    <xf numFmtId="49" fontId="2" fillId="0" borderId="11" xfId="0" applyNumberFormat="1" applyFont="1" applyBorder="1" applyAlignment="1">
      <alignment vertical="top" wrapText="1"/>
    </xf>
    <xf numFmtId="49" fontId="8" fillId="0" borderId="15" xfId="0" applyNumberFormat="1" applyFont="1" applyBorder="1" applyAlignment="1">
      <alignment horizontal="left" vertical="top" wrapText="1"/>
    </xf>
    <xf numFmtId="49" fontId="8" fillId="0" borderId="4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0" borderId="27" xfId="0" applyFont="1" applyBorder="1"/>
    <xf numFmtId="0" fontId="2" fillId="0" borderId="11" xfId="0" applyFont="1" applyBorder="1"/>
    <xf numFmtId="0" fontId="2" fillId="0" borderId="13" xfId="0" applyFont="1" applyBorder="1" applyAlignment="1">
      <alignment wrapText="1"/>
    </xf>
    <xf numFmtId="0" fontId="2" fillId="0" borderId="11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7" fillId="0" borderId="27" xfId="0" applyFont="1" applyBorder="1" applyAlignment="1">
      <alignment wrapText="1"/>
    </xf>
    <xf numFmtId="0" fontId="2" fillId="0" borderId="20" xfId="0" applyFont="1" applyBorder="1" applyAlignment="1">
      <alignment vertical="top" wrapText="1"/>
    </xf>
    <xf numFmtId="49" fontId="1" fillId="0" borderId="15" xfId="0" applyNumberFormat="1" applyFont="1" applyBorder="1" applyAlignment="1">
      <alignment vertical="top"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top" wrapText="1"/>
    </xf>
    <xf numFmtId="164" fontId="1" fillId="0" borderId="28" xfId="0" applyNumberFormat="1" applyFont="1" applyBorder="1" applyAlignment="1">
      <alignment horizontal="right"/>
    </xf>
    <xf numFmtId="0" fontId="13" fillId="0" borderId="2" xfId="0" applyFont="1" applyBorder="1" applyAlignment="1">
      <alignment horizontal="left" vertical="center" wrapText="1"/>
    </xf>
    <xf numFmtId="1" fontId="2" fillId="0" borderId="7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64" fontId="10" fillId="0" borderId="29" xfId="0" applyNumberFormat="1" applyFont="1" applyBorder="1" applyAlignment="1">
      <alignment horizontal="right" wrapText="1"/>
    </xf>
    <xf numFmtId="164" fontId="10" fillId="0" borderId="30" xfId="0" applyNumberFormat="1" applyFont="1" applyBorder="1" applyAlignment="1">
      <alignment horizontal="right" wrapText="1"/>
    </xf>
    <xf numFmtId="164" fontId="9" fillId="0" borderId="29" xfId="0" applyNumberFormat="1" applyFont="1" applyBorder="1" applyAlignment="1">
      <alignment horizontal="right" wrapText="1"/>
    </xf>
    <xf numFmtId="164" fontId="1" fillId="0" borderId="4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10" fillId="0" borderId="28" xfId="0" applyNumberFormat="1" applyFont="1" applyBorder="1" applyAlignment="1">
      <alignment horizontal="right" wrapText="1"/>
    </xf>
    <xf numFmtId="164" fontId="9" fillId="0" borderId="33" xfId="0" applyNumberFormat="1" applyFont="1" applyBorder="1" applyAlignment="1">
      <alignment horizontal="right" wrapText="1"/>
    </xf>
    <xf numFmtId="0" fontId="0" fillId="0" borderId="1" xfId="0" applyBorder="1"/>
    <xf numFmtId="164" fontId="1" fillId="0" borderId="29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164" fontId="2" fillId="0" borderId="30" xfId="0" applyNumberFormat="1" applyFont="1" applyBorder="1" applyAlignment="1">
      <alignment horizontal="right" vertical="center" wrapText="1"/>
    </xf>
    <xf numFmtId="164" fontId="8" fillId="0" borderId="29" xfId="0" applyNumberFormat="1" applyFont="1" applyBorder="1" applyAlignment="1">
      <alignment horizontal="right" vertical="center" wrapText="1"/>
    </xf>
    <xf numFmtId="164" fontId="2" fillId="0" borderId="28" xfId="0" applyNumberFormat="1" applyFont="1" applyBorder="1" applyAlignment="1">
      <alignment horizontal="right" vertical="center" wrapText="1"/>
    </xf>
    <xf numFmtId="164" fontId="2" fillId="0" borderId="31" xfId="0" applyNumberFormat="1" applyFont="1" applyBorder="1" applyAlignment="1">
      <alignment horizontal="right" vertical="center" wrapText="1"/>
    </xf>
    <xf numFmtId="164" fontId="2" fillId="0" borderId="35" xfId="0" applyNumberFormat="1" applyFont="1" applyBorder="1" applyAlignment="1">
      <alignment horizontal="right" vertical="center" wrapText="1"/>
    </xf>
    <xf numFmtId="164" fontId="1" fillId="0" borderId="32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right" vertical="center"/>
    </xf>
    <xf numFmtId="0" fontId="2" fillId="0" borderId="1" xfId="0" applyFont="1" applyBorder="1"/>
    <xf numFmtId="49" fontId="1" fillId="0" borderId="34" xfId="0" applyNumberFormat="1" applyFont="1" applyBorder="1" applyAlignment="1">
      <alignment vertical="top" wrapText="1"/>
    </xf>
    <xf numFmtId="49" fontId="8" fillId="0" borderId="36" xfId="0" applyNumberFormat="1" applyFont="1" applyBorder="1" applyAlignment="1">
      <alignment vertical="top" wrapText="1"/>
    </xf>
    <xf numFmtId="49" fontId="2" fillId="0" borderId="36" xfId="0" applyNumberFormat="1" applyFont="1" applyBorder="1" applyAlignment="1">
      <alignment vertical="top" wrapText="1"/>
    </xf>
    <xf numFmtId="0" fontId="2" fillId="0" borderId="36" xfId="0" applyFont="1" applyBorder="1" applyAlignment="1">
      <alignment wrapText="1"/>
    </xf>
    <xf numFmtId="0" fontId="7" fillId="0" borderId="36" xfId="0" applyFont="1" applyBorder="1" applyAlignment="1">
      <alignment wrapText="1"/>
    </xf>
    <xf numFmtId="49" fontId="13" fillId="0" borderId="36" xfId="0" applyNumberFormat="1" applyFont="1" applyBorder="1" applyAlignment="1">
      <alignment horizontal="left" vertical="top" wrapText="1"/>
    </xf>
    <xf numFmtId="49" fontId="2" fillId="0" borderId="36" xfId="0" applyNumberFormat="1" applyFont="1" applyBorder="1" applyAlignment="1">
      <alignment horizontal="left" vertical="top" wrapText="1"/>
    </xf>
    <xf numFmtId="0" fontId="2" fillId="0" borderId="36" xfId="0" applyFont="1" applyBorder="1"/>
    <xf numFmtId="49" fontId="8" fillId="0" borderId="34" xfId="0" applyNumberFormat="1" applyFont="1" applyBorder="1" applyAlignment="1">
      <alignment horizontal="left" vertical="top" wrapText="1"/>
    </xf>
    <xf numFmtId="49" fontId="8" fillId="0" borderId="36" xfId="0" applyNumberFormat="1" applyFont="1" applyBorder="1" applyAlignment="1">
      <alignment horizontal="left" vertical="top" wrapText="1"/>
    </xf>
    <xf numFmtId="0" fontId="2" fillId="0" borderId="37" xfId="0" applyFont="1" applyBorder="1" applyAlignment="1">
      <alignment wrapText="1"/>
    </xf>
    <xf numFmtId="49" fontId="1" fillId="0" borderId="34" xfId="0" applyNumberFormat="1" applyFont="1" applyBorder="1" applyAlignment="1">
      <alignment horizontal="left" vertical="top" wrapText="1"/>
    </xf>
    <xf numFmtId="0" fontId="2" fillId="0" borderId="36" xfId="0" applyFont="1" applyBorder="1" applyAlignment="1">
      <alignment vertical="top" wrapText="1"/>
    </xf>
    <xf numFmtId="49" fontId="1" fillId="0" borderId="36" xfId="0" applyNumberFormat="1" applyFont="1" applyBorder="1" applyAlignment="1">
      <alignment horizontal="left" vertical="top" wrapText="1"/>
    </xf>
    <xf numFmtId="0" fontId="2" fillId="0" borderId="37" xfId="0" applyFont="1" applyBorder="1" applyAlignment="1">
      <alignment vertical="top" wrapText="1"/>
    </xf>
    <xf numFmtId="164" fontId="1" fillId="0" borderId="16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/>
    </xf>
    <xf numFmtId="164" fontId="8" fillId="0" borderId="16" xfId="0" applyNumberFormat="1" applyFont="1" applyBorder="1" applyAlignment="1">
      <alignment horizontal="right" vertical="center" wrapText="1"/>
    </xf>
    <xf numFmtId="164" fontId="2" fillId="0" borderId="14" xfId="0" applyNumberFormat="1" applyFont="1" applyBorder="1" applyAlignment="1">
      <alignment horizontal="right" vertical="center"/>
    </xf>
    <xf numFmtId="164" fontId="1" fillId="0" borderId="16" xfId="0" applyNumberFormat="1" applyFont="1" applyBorder="1" applyAlignment="1">
      <alignment horizontal="right" vertical="center"/>
    </xf>
    <xf numFmtId="164" fontId="8" fillId="0" borderId="12" xfId="0" applyNumberFormat="1" applyFont="1" applyBorder="1" applyAlignment="1">
      <alignment horizontal="right" vertical="center"/>
    </xf>
    <xf numFmtId="0" fontId="6" fillId="0" borderId="30" xfId="0" applyNumberFormat="1" applyFont="1" applyFill="1" applyBorder="1" applyAlignment="1">
      <alignment vertical="top" wrapText="1"/>
    </xf>
    <xf numFmtId="164" fontId="10" fillId="0" borderId="2" xfId="0" applyNumberFormat="1" applyFont="1" applyBorder="1" applyAlignment="1">
      <alignment horizontal="right" wrapText="1"/>
    </xf>
    <xf numFmtId="164" fontId="10" fillId="0" borderId="31" xfId="0" applyNumberFormat="1" applyFont="1" applyBorder="1" applyAlignment="1">
      <alignment horizontal="right" wrapText="1"/>
    </xf>
    <xf numFmtId="0" fontId="10" fillId="0" borderId="2" xfId="0" applyNumberFormat="1" applyFont="1" applyFill="1" applyBorder="1" applyAlignment="1">
      <alignment vertical="top" wrapText="1"/>
    </xf>
    <xf numFmtId="0" fontId="11" fillId="0" borderId="2" xfId="0" applyNumberFormat="1" applyFont="1" applyFill="1" applyBorder="1" applyAlignment="1">
      <alignment vertical="top" wrapText="1"/>
    </xf>
    <xf numFmtId="164" fontId="9" fillId="0" borderId="39" xfId="0" applyNumberFormat="1" applyFont="1" applyBorder="1" applyAlignment="1">
      <alignment horizontal="right" wrapText="1"/>
    </xf>
    <xf numFmtId="164" fontId="14" fillId="0" borderId="31" xfId="0" applyNumberFormat="1" applyFont="1" applyBorder="1" applyAlignment="1">
      <alignment horizontal="right" wrapText="1"/>
    </xf>
    <xf numFmtId="164" fontId="2" fillId="0" borderId="31" xfId="0" applyNumberFormat="1" applyFont="1" applyBorder="1" applyAlignment="1">
      <alignment horizontal="right"/>
    </xf>
    <xf numFmtId="0" fontId="2" fillId="0" borderId="31" xfId="0" applyFont="1" applyBorder="1" applyAlignment="1">
      <alignment horizontal="right"/>
    </xf>
    <xf numFmtId="164" fontId="1" fillId="0" borderId="35" xfId="0" applyNumberFormat="1" applyFont="1" applyBorder="1" applyAlignment="1">
      <alignment horizontal="right"/>
    </xf>
    <xf numFmtId="164" fontId="1" fillId="0" borderId="16" xfId="0" applyNumberFormat="1" applyFont="1" applyBorder="1" applyAlignment="1">
      <alignment horizontal="right"/>
    </xf>
    <xf numFmtId="164" fontId="2" fillId="0" borderId="12" xfId="0" applyNumberFormat="1" applyFont="1" applyBorder="1" applyAlignment="1">
      <alignment horizontal="right"/>
    </xf>
    <xf numFmtId="164" fontId="2" fillId="0" borderId="14" xfId="0" applyNumberFormat="1" applyFont="1" applyBorder="1" applyAlignment="1">
      <alignment horizontal="right"/>
    </xf>
    <xf numFmtId="164" fontId="1" fillId="0" borderId="14" xfId="0" applyNumberFormat="1" applyFont="1" applyBorder="1" applyAlignment="1">
      <alignment horizontal="right"/>
    </xf>
    <xf numFmtId="164" fontId="8" fillId="0" borderId="12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11" fillId="0" borderId="30" xfId="0" applyNumberFormat="1" applyFont="1" applyFill="1" applyBorder="1" applyAlignment="1">
      <alignment horizontal="left" wrapText="1"/>
    </xf>
    <xf numFmtId="0" fontId="0" fillId="0" borderId="27" xfId="0" applyFont="1" applyBorder="1"/>
    <xf numFmtId="0" fontId="18" fillId="0" borderId="27" xfId="0" applyFont="1" applyBorder="1"/>
    <xf numFmtId="49" fontId="0" fillId="0" borderId="2" xfId="0" applyNumberFormat="1" applyFont="1" applyBorder="1" applyAlignment="1">
      <alignment horizontal="center" vertical="center" wrapText="1"/>
    </xf>
    <xf numFmtId="164" fontId="0" fillId="0" borderId="30" xfId="0" applyNumberFormat="1" applyFont="1" applyBorder="1" applyAlignment="1">
      <alignment horizontal="right" vertical="center" wrapText="1"/>
    </xf>
    <xf numFmtId="164" fontId="0" fillId="0" borderId="2" xfId="0" applyNumberFormat="1" applyFont="1" applyBorder="1" applyAlignment="1">
      <alignment horizontal="right" vertical="center"/>
    </xf>
    <xf numFmtId="164" fontId="0" fillId="0" borderId="12" xfId="0" applyNumberFormat="1" applyFont="1" applyBorder="1" applyAlignment="1">
      <alignment horizontal="right" vertical="center"/>
    </xf>
    <xf numFmtId="0" fontId="0" fillId="0" borderId="36" xfId="0" applyFont="1" applyBorder="1"/>
    <xf numFmtId="0" fontId="20" fillId="0" borderId="27" xfId="0" applyFont="1" applyBorder="1" applyAlignment="1">
      <alignment wrapText="1"/>
    </xf>
    <xf numFmtId="0" fontId="7" fillId="0" borderId="11" xfId="0" applyFont="1" applyBorder="1" applyAlignment="1">
      <alignment vertical="top" wrapText="1"/>
    </xf>
    <xf numFmtId="0" fontId="18" fillId="0" borderId="27" xfId="0" applyFont="1" applyBorder="1" applyAlignment="1">
      <alignment wrapText="1"/>
    </xf>
    <xf numFmtId="0" fontId="19" fillId="0" borderId="27" xfId="0" applyFont="1" applyBorder="1" applyAlignment="1">
      <alignment wrapText="1"/>
    </xf>
    <xf numFmtId="49" fontId="20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164" fontId="0" fillId="0" borderId="29" xfId="0" applyNumberFormat="1" applyFont="1" applyBorder="1" applyAlignment="1">
      <alignment horizontal="right" vertical="center" wrapText="1"/>
    </xf>
    <xf numFmtId="164" fontId="0" fillId="0" borderId="4" xfId="0" applyNumberFormat="1" applyFont="1" applyBorder="1" applyAlignment="1">
      <alignment horizontal="right" vertical="center"/>
    </xf>
    <xf numFmtId="164" fontId="0" fillId="0" borderId="16" xfId="0" applyNumberFormat="1" applyFont="1" applyBorder="1" applyAlignment="1">
      <alignment horizontal="right" vertical="center"/>
    </xf>
    <xf numFmtId="49" fontId="20" fillId="0" borderId="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0" fontId="7" fillId="0" borderId="36" xfId="0" applyFont="1" applyBorder="1" applyAlignment="1">
      <alignment vertical="top" wrapText="1"/>
    </xf>
    <xf numFmtId="0" fontId="2" fillId="0" borderId="38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164" fontId="3" fillId="0" borderId="23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4" xfId="0" applyNumberFormat="1" applyFont="1" applyBorder="1" applyAlignment="1">
      <alignment horizontal="right" vertical="center" wrapText="1"/>
    </xf>
    <xf numFmtId="0" fontId="1" fillId="0" borderId="27" xfId="0" applyFont="1" applyBorder="1"/>
    <xf numFmtId="0" fontId="8" fillId="0" borderId="36" xfId="0" applyFont="1" applyBorder="1" applyAlignment="1">
      <alignment vertical="top" wrapText="1"/>
    </xf>
    <xf numFmtId="0" fontId="19" fillId="0" borderId="27" xfId="0" applyNumberFormat="1" applyFont="1" applyFill="1" applyBorder="1" applyAlignment="1">
      <alignment wrapText="1"/>
    </xf>
    <xf numFmtId="0" fontId="8" fillId="0" borderId="36" xfId="0" applyFont="1" applyBorder="1"/>
    <xf numFmtId="0" fontId="8" fillId="0" borderId="11" xfId="0" applyFont="1" applyBorder="1" applyAlignment="1">
      <alignment vertical="top" wrapText="1"/>
    </xf>
    <xf numFmtId="0" fontId="8" fillId="0" borderId="11" xfId="0" applyFont="1" applyBorder="1"/>
    <xf numFmtId="49" fontId="9" fillId="0" borderId="15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164" fontId="17" fillId="0" borderId="3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3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49" fontId="9" fillId="0" borderId="15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left" vertical="top" wrapText="1"/>
    </xf>
    <xf numFmtId="49" fontId="1" fillId="0" borderId="18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49" fontId="1" fillId="0" borderId="40" xfId="0" applyNumberFormat="1" applyFont="1" applyBorder="1" applyAlignment="1">
      <alignment horizontal="left" vertical="top" wrapText="1"/>
    </xf>
    <xf numFmtId="0" fontId="21" fillId="0" borderId="27" xfId="0" applyNumberFormat="1" applyFont="1" applyFill="1" applyBorder="1" applyAlignment="1">
      <alignment wrapText="1"/>
    </xf>
    <xf numFmtId="0" fontId="20" fillId="0" borderId="27" xfId="0" applyNumberFormat="1" applyFont="1" applyFill="1" applyBorder="1" applyAlignment="1">
      <alignment wrapText="1"/>
    </xf>
    <xf numFmtId="0" fontId="8" fillId="0" borderId="27" xfId="0" applyNumberFormat="1" applyFont="1" applyFill="1" applyBorder="1" applyAlignment="1"/>
    <xf numFmtId="0" fontId="2" fillId="0" borderId="22" xfId="0" applyFont="1" applyBorder="1" applyAlignment="1">
      <alignment horizontal="center" vertical="center" wrapText="1"/>
    </xf>
    <xf numFmtId="0" fontId="20" fillId="0" borderId="11" xfId="0" applyFont="1" applyBorder="1" applyAlignment="1">
      <alignment wrapText="1"/>
    </xf>
    <xf numFmtId="0" fontId="8" fillId="0" borderId="36" xfId="0" applyNumberFormat="1" applyFont="1" applyFill="1" applyBorder="1" applyAlignment="1"/>
    <xf numFmtId="0" fontId="7" fillId="0" borderId="27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zoomScaleSheetLayoutView="100" workbookViewId="0">
      <selection activeCell="C16" sqref="C16"/>
    </sheetView>
  </sheetViews>
  <sheetFormatPr defaultRowHeight="15" x14ac:dyDescent="0.25"/>
  <cols>
    <col min="1" max="1" width="24.7109375" customWidth="1"/>
    <col min="2" max="2" width="64.140625" customWidth="1"/>
    <col min="3" max="3" width="13.42578125" customWidth="1"/>
  </cols>
  <sheetData>
    <row r="1" spans="1:10" x14ac:dyDescent="0.25">
      <c r="A1" s="224" t="s">
        <v>0</v>
      </c>
      <c r="B1" s="224"/>
      <c r="C1" s="224"/>
      <c r="D1" s="3"/>
      <c r="E1" s="3"/>
      <c r="F1" s="3"/>
      <c r="G1" s="3"/>
      <c r="H1" s="3"/>
      <c r="I1" s="3"/>
      <c r="J1" s="3"/>
    </row>
    <row r="2" spans="1:10" x14ac:dyDescent="0.25">
      <c r="A2" s="224" t="s">
        <v>132</v>
      </c>
      <c r="B2" s="224"/>
      <c r="C2" s="224"/>
      <c r="D2" s="3"/>
      <c r="E2" s="3"/>
      <c r="F2" s="3"/>
      <c r="G2" s="3"/>
      <c r="H2" s="3"/>
      <c r="I2" s="3"/>
      <c r="J2" s="3"/>
    </row>
    <row r="3" spans="1:10" x14ac:dyDescent="0.25">
      <c r="A3" s="224" t="s">
        <v>1</v>
      </c>
      <c r="B3" s="224"/>
      <c r="C3" s="224"/>
      <c r="D3" s="3"/>
      <c r="E3" s="3"/>
      <c r="F3" s="3"/>
      <c r="G3" s="3"/>
      <c r="H3" s="3"/>
      <c r="I3" s="3"/>
      <c r="J3" s="3"/>
    </row>
    <row r="4" spans="1:10" x14ac:dyDescent="0.25">
      <c r="A4" s="224" t="s">
        <v>200</v>
      </c>
      <c r="B4" s="224"/>
      <c r="C4" s="224"/>
      <c r="D4" s="3"/>
      <c r="E4" s="3"/>
      <c r="F4" s="3"/>
      <c r="G4" s="3"/>
      <c r="H4" s="3"/>
      <c r="I4" s="3"/>
      <c r="J4" s="3"/>
    </row>
    <row r="5" spans="1:10" ht="15" customHeight="1" x14ac:dyDescent="0.25">
      <c r="A5" s="223" t="s">
        <v>41</v>
      </c>
      <c r="B5" s="223"/>
      <c r="C5" s="223"/>
      <c r="D5" s="2"/>
      <c r="E5" s="2"/>
      <c r="F5" s="2"/>
      <c r="G5" s="2"/>
      <c r="H5" s="2"/>
      <c r="I5" s="2"/>
      <c r="J5" s="2"/>
    </row>
    <row r="6" spans="1:10" ht="15" customHeight="1" x14ac:dyDescent="0.25">
      <c r="A6" s="223" t="s">
        <v>131</v>
      </c>
      <c r="B6" s="223"/>
      <c r="C6" s="223"/>
    </row>
    <row r="7" spans="1:10" ht="15" customHeight="1" x14ac:dyDescent="0.25">
      <c r="A7" s="223" t="s">
        <v>153</v>
      </c>
      <c r="B7" s="223"/>
      <c r="C7" s="223"/>
    </row>
    <row r="8" spans="1:10" ht="15" customHeight="1" thickBot="1" x14ac:dyDescent="0.3">
      <c r="A8" s="1"/>
      <c r="B8" s="1"/>
      <c r="C8" s="1" t="s">
        <v>71</v>
      </c>
    </row>
    <row r="9" spans="1:10" ht="30" customHeight="1" x14ac:dyDescent="0.25">
      <c r="A9" s="36" t="s">
        <v>2</v>
      </c>
      <c r="B9" s="37" t="s">
        <v>4</v>
      </c>
      <c r="C9" s="38" t="s">
        <v>6</v>
      </c>
    </row>
    <row r="10" spans="1:10" ht="15" customHeight="1" thickBot="1" x14ac:dyDescent="0.3">
      <c r="A10" s="14">
        <v>1</v>
      </c>
      <c r="B10" s="13">
        <v>2</v>
      </c>
      <c r="C10" s="48">
        <v>3</v>
      </c>
    </row>
    <row r="11" spans="1:10" ht="27.75" customHeight="1" thickBot="1" x14ac:dyDescent="0.3">
      <c r="A11" s="51"/>
      <c r="B11" s="52" t="s">
        <v>42</v>
      </c>
      <c r="C11" s="53">
        <f>SUM(0-C16)</f>
        <v>-21</v>
      </c>
    </row>
    <row r="12" spans="1:10" ht="20.25" customHeight="1" thickBot="1" x14ac:dyDescent="0.3">
      <c r="A12" s="207"/>
      <c r="B12" s="208" t="s">
        <v>43</v>
      </c>
      <c r="C12" s="209">
        <f>SUM(C16)</f>
        <v>21</v>
      </c>
    </row>
    <row r="13" spans="1:10" ht="42.75" x14ac:dyDescent="0.25">
      <c r="A13" s="46" t="s">
        <v>44</v>
      </c>
      <c r="B13" s="49" t="s">
        <v>45</v>
      </c>
      <c r="C13" s="47" t="s">
        <v>196</v>
      </c>
    </row>
    <row r="14" spans="1:10" ht="42.75" x14ac:dyDescent="0.25">
      <c r="A14" s="39" t="s">
        <v>46</v>
      </c>
      <c r="B14" s="5" t="s">
        <v>47</v>
      </c>
      <c r="C14" s="40" t="s">
        <v>196</v>
      </c>
    </row>
    <row r="15" spans="1:10" ht="48" thickBot="1" x14ac:dyDescent="0.3">
      <c r="A15" s="43" t="s">
        <v>27</v>
      </c>
      <c r="B15" s="44" t="s">
        <v>40</v>
      </c>
      <c r="C15" s="50" t="s">
        <v>196</v>
      </c>
    </row>
    <row r="16" spans="1:10" ht="28.5" x14ac:dyDescent="0.25">
      <c r="A16" s="46" t="s">
        <v>48</v>
      </c>
      <c r="B16" s="49" t="s">
        <v>49</v>
      </c>
      <c r="C16" s="47">
        <f>SUM(C22+C19)</f>
        <v>21</v>
      </c>
    </row>
    <row r="17" spans="1:3" x14ac:dyDescent="0.25">
      <c r="A17" s="39" t="s">
        <v>50</v>
      </c>
      <c r="B17" s="5" t="s">
        <v>51</v>
      </c>
      <c r="C17" s="40">
        <f>SUM(C18)</f>
        <v>-1617.2999999999997</v>
      </c>
    </row>
    <row r="18" spans="1:3" x14ac:dyDescent="0.25">
      <c r="A18" s="39" t="s">
        <v>52</v>
      </c>
      <c r="B18" s="5" t="s">
        <v>53</v>
      </c>
      <c r="C18" s="40">
        <f>SUM(C19)</f>
        <v>-1617.2999999999997</v>
      </c>
    </row>
    <row r="19" spans="1:3" ht="31.5" x14ac:dyDescent="0.25">
      <c r="A19" s="41" t="s">
        <v>28</v>
      </c>
      <c r="B19" s="7" t="s">
        <v>39</v>
      </c>
      <c r="C19" s="42">
        <f>SUM(0-'Приложение 6-2'!E34)</f>
        <v>-1617.2999999999997</v>
      </c>
    </row>
    <row r="20" spans="1:3" x14ac:dyDescent="0.25">
      <c r="A20" s="39" t="s">
        <v>54</v>
      </c>
      <c r="B20" s="5" t="s">
        <v>55</v>
      </c>
      <c r="C20" s="40">
        <f>SUM(C21)</f>
        <v>1638.2999999999997</v>
      </c>
    </row>
    <row r="21" spans="1:3" x14ac:dyDescent="0.25">
      <c r="A21" s="39" t="s">
        <v>56</v>
      </c>
      <c r="B21" s="5" t="s">
        <v>57</v>
      </c>
      <c r="C21" s="40">
        <f>SUM(C22)</f>
        <v>1638.2999999999997</v>
      </c>
    </row>
    <row r="22" spans="1:3" ht="32.25" thickBot="1" x14ac:dyDescent="0.3">
      <c r="A22" s="43" t="s">
        <v>58</v>
      </c>
      <c r="B22" s="44" t="s">
        <v>59</v>
      </c>
      <c r="C22" s="45">
        <f>SUM('Приложение 7-3'!H118)</f>
        <v>1638.2999999999997</v>
      </c>
    </row>
    <row r="23" spans="1:3" x14ac:dyDescent="0.25">
      <c r="A23" s="6"/>
      <c r="B23" s="6"/>
      <c r="C23" s="6"/>
    </row>
    <row r="24" spans="1:3" x14ac:dyDescent="0.25">
      <c r="A24" s="6"/>
      <c r="B24" s="6"/>
      <c r="C24" s="6"/>
    </row>
    <row r="25" spans="1:3" x14ac:dyDescent="0.25">
      <c r="A25" s="6"/>
      <c r="B25" s="6"/>
      <c r="C25" s="6"/>
    </row>
  </sheetData>
  <mergeCells count="7">
    <mergeCell ref="A6:C6"/>
    <mergeCell ref="A7:C7"/>
    <mergeCell ref="A1:C1"/>
    <mergeCell ref="A5:C5"/>
    <mergeCell ref="A4:C4"/>
    <mergeCell ref="A3:C3"/>
    <mergeCell ref="A2:C2"/>
  </mergeCells>
  <pageMargins left="0.7" right="0.28125" top="0.75" bottom="0.75" header="0.3" footer="0.3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Normal="100" zoomScaleSheetLayoutView="100" workbookViewId="0">
      <selection activeCell="K9" sqref="K9"/>
    </sheetView>
  </sheetViews>
  <sheetFormatPr defaultRowHeight="15" x14ac:dyDescent="0.25"/>
  <cols>
    <col min="1" max="1" width="21.140625" customWidth="1"/>
    <col min="2" max="2" width="66.85546875" customWidth="1"/>
    <col min="3" max="3" width="9.140625" customWidth="1"/>
  </cols>
  <sheetData>
    <row r="1" spans="1:5" x14ac:dyDescent="0.25">
      <c r="A1" s="233" t="s">
        <v>197</v>
      </c>
      <c r="B1" s="233"/>
      <c r="C1" s="233"/>
      <c r="D1" s="233"/>
      <c r="E1" s="233"/>
    </row>
    <row r="2" spans="1:5" x14ac:dyDescent="0.25">
      <c r="A2" s="224" t="s">
        <v>132</v>
      </c>
      <c r="B2" s="224"/>
      <c r="C2" s="224"/>
      <c r="D2" s="224"/>
      <c r="E2" s="224"/>
    </row>
    <row r="3" spans="1:5" x14ac:dyDescent="0.25">
      <c r="A3" s="233" t="s">
        <v>60</v>
      </c>
      <c r="B3" s="233"/>
      <c r="C3" s="233"/>
      <c r="D3" s="233"/>
      <c r="E3" s="233"/>
    </row>
    <row r="4" spans="1:5" x14ac:dyDescent="0.25">
      <c r="A4" s="233" t="s">
        <v>200</v>
      </c>
      <c r="B4" s="233"/>
      <c r="C4" s="233"/>
      <c r="D4" s="233"/>
      <c r="E4" s="233"/>
    </row>
    <row r="5" spans="1:5" x14ac:dyDescent="0.25">
      <c r="A5" s="228" t="s">
        <v>68</v>
      </c>
      <c r="B5" s="228"/>
      <c r="C5" s="228"/>
    </row>
    <row r="6" spans="1:5" x14ac:dyDescent="0.25">
      <c r="A6" s="228" t="s">
        <v>155</v>
      </c>
      <c r="B6" s="228"/>
      <c r="C6" s="228"/>
    </row>
    <row r="7" spans="1:5" ht="15.75" customHeight="1" thickBot="1" x14ac:dyDescent="0.3">
      <c r="A7" s="227"/>
      <c r="B7" s="227"/>
      <c r="C7" s="227"/>
    </row>
    <row r="8" spans="1:5" ht="54" customHeight="1" x14ac:dyDescent="0.25">
      <c r="A8" s="92" t="s">
        <v>3</v>
      </c>
      <c r="B8" s="91" t="s">
        <v>61</v>
      </c>
      <c r="C8" s="94" t="s">
        <v>154</v>
      </c>
      <c r="D8" s="85" t="s">
        <v>128</v>
      </c>
      <c r="E8" s="88" t="s">
        <v>129</v>
      </c>
    </row>
    <row r="9" spans="1:5" ht="15.75" thickBot="1" x14ac:dyDescent="0.3">
      <c r="A9" s="21">
        <v>1</v>
      </c>
      <c r="B9" s="22">
        <v>2</v>
      </c>
      <c r="C9" s="95">
        <v>3</v>
      </c>
      <c r="D9" s="98">
        <v>4</v>
      </c>
      <c r="E9" s="99">
        <v>5</v>
      </c>
    </row>
    <row r="10" spans="1:5" ht="16.5" customHeight="1" x14ac:dyDescent="0.25">
      <c r="A10" s="229" t="s">
        <v>80</v>
      </c>
      <c r="B10" s="230"/>
      <c r="C10" s="102">
        <f>SUM(C11+C12+C13+C14+C15+C16)</f>
        <v>131.80000000000001</v>
      </c>
      <c r="D10" s="106">
        <f>SUM(D11+D12+D13+D14+D15+D16)</f>
        <v>38.799999999999997</v>
      </c>
      <c r="E10" s="156">
        <f>SUM(E11+E12+E13+E14+E15+E16)</f>
        <v>170.6</v>
      </c>
    </row>
    <row r="11" spans="1:5" ht="16.5" customHeight="1" x14ac:dyDescent="0.25">
      <c r="A11" s="28" t="s">
        <v>81</v>
      </c>
      <c r="B11" s="17" t="s">
        <v>5</v>
      </c>
      <c r="C11" s="101">
        <v>8.8000000000000007</v>
      </c>
      <c r="D11" s="18">
        <v>-4</v>
      </c>
      <c r="E11" s="157">
        <f t="shared" ref="E11:E16" si="0">SUM(C11+D11)</f>
        <v>4.8000000000000007</v>
      </c>
    </row>
    <row r="12" spans="1:5" ht="15.75" customHeight="1" x14ac:dyDescent="0.25">
      <c r="A12" s="19" t="s">
        <v>83</v>
      </c>
      <c r="B12" s="16" t="s">
        <v>82</v>
      </c>
      <c r="C12" s="101">
        <v>0</v>
      </c>
      <c r="D12" s="18">
        <v>0</v>
      </c>
      <c r="E12" s="157">
        <f t="shared" si="0"/>
        <v>0</v>
      </c>
    </row>
    <row r="13" spans="1:5" ht="16.5" customHeight="1" x14ac:dyDescent="0.25">
      <c r="A13" s="27" t="s">
        <v>84</v>
      </c>
      <c r="B13" s="29" t="s">
        <v>62</v>
      </c>
      <c r="C13" s="100">
        <v>10</v>
      </c>
      <c r="D13" s="18">
        <v>-5.2</v>
      </c>
      <c r="E13" s="157">
        <f t="shared" si="0"/>
        <v>4.8</v>
      </c>
    </row>
    <row r="14" spans="1:5" ht="16.5" customHeight="1" x14ac:dyDescent="0.25">
      <c r="A14" s="19" t="s">
        <v>85</v>
      </c>
      <c r="B14" s="17" t="s">
        <v>86</v>
      </c>
      <c r="C14" s="101">
        <v>103</v>
      </c>
      <c r="D14" s="18">
        <v>58</v>
      </c>
      <c r="E14" s="157">
        <f t="shared" si="0"/>
        <v>161</v>
      </c>
    </row>
    <row r="15" spans="1:5" ht="16.5" customHeight="1" x14ac:dyDescent="0.25">
      <c r="A15" s="27" t="s">
        <v>87</v>
      </c>
      <c r="B15" s="29" t="s">
        <v>88</v>
      </c>
      <c r="C15" s="100">
        <v>10</v>
      </c>
      <c r="D15" s="18">
        <v>-10</v>
      </c>
      <c r="E15" s="157">
        <f t="shared" si="0"/>
        <v>0</v>
      </c>
    </row>
    <row r="16" spans="1:5" ht="28.5" customHeight="1" thickBot="1" x14ac:dyDescent="0.3">
      <c r="A16" s="23" t="s">
        <v>104</v>
      </c>
      <c r="B16" s="30" t="s">
        <v>63</v>
      </c>
      <c r="C16" s="110">
        <v>0</v>
      </c>
      <c r="D16" s="109">
        <v>0</v>
      </c>
      <c r="E16" s="158">
        <f t="shared" si="0"/>
        <v>0</v>
      </c>
    </row>
    <row r="17" spans="1:5" x14ac:dyDescent="0.25">
      <c r="A17" s="234" t="s">
        <v>89</v>
      </c>
      <c r="B17" s="235"/>
      <c r="C17" s="102">
        <f>SUM(C18+C19+C20+C21)</f>
        <v>200</v>
      </c>
      <c r="D17" s="106">
        <f>SUM(D18+D19+D20+D21)</f>
        <v>-40</v>
      </c>
      <c r="E17" s="156">
        <f>SUM(E18+E19+E20+E21)</f>
        <v>160</v>
      </c>
    </row>
    <row r="18" spans="1:5" ht="47.25" customHeight="1" x14ac:dyDescent="0.25">
      <c r="A18" s="35" t="s">
        <v>90</v>
      </c>
      <c r="B18" s="146" t="s">
        <v>144</v>
      </c>
      <c r="C18" s="147">
        <v>0</v>
      </c>
      <c r="D18" s="18">
        <v>0</v>
      </c>
      <c r="E18" s="157">
        <f>SUM(C18+D18)</f>
        <v>0</v>
      </c>
    </row>
    <row r="19" spans="1:5" ht="41.25" customHeight="1" x14ac:dyDescent="0.25">
      <c r="A19" s="35" t="s">
        <v>91</v>
      </c>
      <c r="B19" s="150" t="s">
        <v>145</v>
      </c>
      <c r="C19" s="148">
        <v>0</v>
      </c>
      <c r="D19" s="18">
        <v>0</v>
      </c>
      <c r="E19" s="157">
        <f>SUM(C19+D19)</f>
        <v>0</v>
      </c>
    </row>
    <row r="20" spans="1:5" ht="36.75" x14ac:dyDescent="0.25">
      <c r="A20" s="54" t="s">
        <v>156</v>
      </c>
      <c r="B20" s="167" t="s">
        <v>146</v>
      </c>
      <c r="C20" s="147">
        <v>200</v>
      </c>
      <c r="D20" s="18">
        <v>-40</v>
      </c>
      <c r="E20" s="157">
        <f>SUM(C20+D20)</f>
        <v>160</v>
      </c>
    </row>
    <row r="21" spans="1:5" ht="16.5" customHeight="1" x14ac:dyDescent="0.25">
      <c r="A21" s="54" t="s">
        <v>103</v>
      </c>
      <c r="B21" s="149" t="s">
        <v>147</v>
      </c>
      <c r="C21" s="148">
        <v>0</v>
      </c>
      <c r="D21" s="18">
        <v>0</v>
      </c>
      <c r="E21" s="157">
        <f>SUM(C21+D21)</f>
        <v>0</v>
      </c>
    </row>
    <row r="22" spans="1:5" ht="15.75" thickBot="1" x14ac:dyDescent="0.3">
      <c r="A22" s="26" t="s">
        <v>106</v>
      </c>
      <c r="B22" s="34" t="s">
        <v>105</v>
      </c>
      <c r="C22" s="111">
        <f>SUM(C10+C17)</f>
        <v>331.8</v>
      </c>
      <c r="D22" s="25">
        <f>SUM(D10+D17)</f>
        <v>-1.2000000000000028</v>
      </c>
      <c r="E22" s="159">
        <f>SUM(E10+E17)</f>
        <v>330.6</v>
      </c>
    </row>
    <row r="23" spans="1:5" ht="16.5" customHeight="1" x14ac:dyDescent="0.25">
      <c r="A23" s="231" t="s">
        <v>64</v>
      </c>
      <c r="B23" s="232"/>
      <c r="C23" s="151">
        <f>SUM(C24+C27+C29+C31)</f>
        <v>914.3</v>
      </c>
      <c r="D23" s="106">
        <f>SUM(D24+D27+D29+D31)</f>
        <v>372.4</v>
      </c>
      <c r="E23" s="156">
        <f>SUM(E24+E27+E29+E31)</f>
        <v>1286.6999999999998</v>
      </c>
    </row>
    <row r="24" spans="1:5" ht="16.5" customHeight="1" x14ac:dyDescent="0.25">
      <c r="A24" s="31" t="s">
        <v>93</v>
      </c>
      <c r="B24" s="32" t="s">
        <v>65</v>
      </c>
      <c r="C24" s="152">
        <f>SUM(C25+C26)</f>
        <v>501.8</v>
      </c>
      <c r="D24" s="107">
        <f>SUM(D25+D26)</f>
        <v>212</v>
      </c>
      <c r="E24" s="160">
        <f>SUM(E25+E26)</f>
        <v>713.8</v>
      </c>
    </row>
    <row r="25" spans="1:5" ht="16.5" customHeight="1" x14ac:dyDescent="0.25">
      <c r="A25" s="19" t="s">
        <v>94</v>
      </c>
      <c r="B25" s="149" t="s">
        <v>148</v>
      </c>
      <c r="C25" s="148">
        <v>475.8</v>
      </c>
      <c r="D25" s="18">
        <v>0</v>
      </c>
      <c r="E25" s="157">
        <f>SUM(C25+D25)</f>
        <v>475.8</v>
      </c>
    </row>
    <row r="26" spans="1:5" ht="27" customHeight="1" x14ac:dyDescent="0.25">
      <c r="A26" s="19" t="s">
        <v>95</v>
      </c>
      <c r="B26" s="149" t="s">
        <v>149</v>
      </c>
      <c r="C26" s="148">
        <v>26</v>
      </c>
      <c r="D26" s="18">
        <v>212</v>
      </c>
      <c r="E26" s="157">
        <f>SUM(C26+D26)</f>
        <v>238</v>
      </c>
    </row>
    <row r="27" spans="1:5" ht="16.5" customHeight="1" x14ac:dyDescent="0.25">
      <c r="A27" s="31" t="s">
        <v>96</v>
      </c>
      <c r="B27" s="32" t="s">
        <v>66</v>
      </c>
      <c r="C27" s="152">
        <f>SUM(C28)</f>
        <v>0</v>
      </c>
      <c r="D27" s="107">
        <f>SUM(D28)</f>
        <v>0</v>
      </c>
      <c r="E27" s="160">
        <f>SUM(E28)</f>
        <v>0</v>
      </c>
    </row>
    <row r="28" spans="1:5" x14ac:dyDescent="0.25">
      <c r="A28" s="20" t="s">
        <v>97</v>
      </c>
      <c r="B28" s="149" t="s">
        <v>150</v>
      </c>
      <c r="C28" s="153">
        <v>0</v>
      </c>
      <c r="D28" s="18">
        <v>0</v>
      </c>
      <c r="E28" s="157">
        <f>SUM(C28+D28)</f>
        <v>0</v>
      </c>
    </row>
    <row r="29" spans="1:5" ht="16.5" customHeight="1" x14ac:dyDescent="0.25">
      <c r="A29" s="33" t="s">
        <v>98</v>
      </c>
      <c r="B29" s="97" t="s">
        <v>67</v>
      </c>
      <c r="C29" s="152">
        <f>SUM(C30)</f>
        <v>59.1</v>
      </c>
      <c r="D29" s="107">
        <f>SUM(D30)</f>
        <v>0</v>
      </c>
      <c r="E29" s="160">
        <f>SUM(E30)</f>
        <v>59.1</v>
      </c>
    </row>
    <row r="30" spans="1:5" ht="25.5" x14ac:dyDescent="0.25">
      <c r="A30" s="20" t="s">
        <v>99</v>
      </c>
      <c r="B30" s="149" t="s">
        <v>151</v>
      </c>
      <c r="C30" s="154">
        <v>59.1</v>
      </c>
      <c r="D30" s="18">
        <v>0</v>
      </c>
      <c r="E30" s="157">
        <f>SUM(C30+D30)</f>
        <v>59.1</v>
      </c>
    </row>
    <row r="31" spans="1:5" ht="17.25" customHeight="1" x14ac:dyDescent="0.25">
      <c r="A31" s="31" t="s">
        <v>100</v>
      </c>
      <c r="B31" s="32" t="s">
        <v>37</v>
      </c>
      <c r="C31" s="152">
        <f>SUM(C32)</f>
        <v>353.4</v>
      </c>
      <c r="D31" s="107">
        <f>SUM(D32)</f>
        <v>160.4</v>
      </c>
      <c r="E31" s="160">
        <f>SUM(E32)</f>
        <v>513.79999999999995</v>
      </c>
    </row>
    <row r="32" spans="1:5" ht="25.5" x14ac:dyDescent="0.25">
      <c r="A32" s="20" t="s">
        <v>101</v>
      </c>
      <c r="B32" s="149" t="s">
        <v>152</v>
      </c>
      <c r="C32" s="153">
        <v>353.4</v>
      </c>
      <c r="D32" s="18">
        <v>160.4</v>
      </c>
      <c r="E32" s="157">
        <f>SUM(C32+D32)</f>
        <v>513.79999999999995</v>
      </c>
    </row>
    <row r="33" spans="1:5" x14ac:dyDescent="0.25">
      <c r="A33" s="218" t="s">
        <v>92</v>
      </c>
      <c r="B33" s="24" t="s">
        <v>107</v>
      </c>
      <c r="C33" s="155">
        <f>SUM(C23)</f>
        <v>914.3</v>
      </c>
      <c r="D33" s="108">
        <f>SUM(D23)</f>
        <v>372.4</v>
      </c>
      <c r="E33" s="161">
        <f>SUM(E23)</f>
        <v>1286.6999999999998</v>
      </c>
    </row>
    <row r="34" spans="1:5" ht="15.75" thickBot="1" x14ac:dyDescent="0.3">
      <c r="A34" s="225" t="s">
        <v>102</v>
      </c>
      <c r="B34" s="226"/>
      <c r="C34" s="96">
        <f>SUM(C22+C33)</f>
        <v>1246.0999999999999</v>
      </c>
      <c r="D34" s="25">
        <f>SUM(D22+D33)</f>
        <v>371.2</v>
      </c>
      <c r="E34" s="159">
        <f>SUM(E22+E33)</f>
        <v>1617.2999999999997</v>
      </c>
    </row>
  </sheetData>
  <mergeCells count="11">
    <mergeCell ref="A1:E1"/>
    <mergeCell ref="A2:E2"/>
    <mergeCell ref="A3:E3"/>
    <mergeCell ref="A4:E4"/>
    <mergeCell ref="A17:B17"/>
    <mergeCell ref="A34:B34"/>
    <mergeCell ref="A7:C7"/>
    <mergeCell ref="A6:C6"/>
    <mergeCell ref="A5:C5"/>
    <mergeCell ref="A10:B10"/>
    <mergeCell ref="A23:B23"/>
  </mergeCells>
  <pageMargins left="0.7" right="0.28125" top="0.75" bottom="0.75" header="0.3" footer="0.3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109" zoomScaleNormal="100" zoomScaleSheetLayoutView="100" workbookViewId="0">
      <selection activeCell="J10" sqref="J10"/>
    </sheetView>
  </sheetViews>
  <sheetFormatPr defaultRowHeight="15" x14ac:dyDescent="0.25"/>
  <cols>
    <col min="1" max="1" width="54.28515625" customWidth="1"/>
    <col min="2" max="2" width="4.5703125" customWidth="1"/>
    <col min="3" max="3" width="5.140625" customWidth="1"/>
    <col min="4" max="4" width="10.85546875" customWidth="1"/>
    <col min="5" max="5" width="4.140625" customWidth="1"/>
    <col min="6" max="6" width="9.85546875" customWidth="1"/>
  </cols>
  <sheetData>
    <row r="1" spans="1:8" ht="15" customHeight="1" x14ac:dyDescent="0.25">
      <c r="A1" s="224" t="s">
        <v>195</v>
      </c>
      <c r="B1" s="224"/>
      <c r="C1" s="224"/>
      <c r="D1" s="224"/>
      <c r="E1" s="224"/>
      <c r="F1" s="224"/>
      <c r="G1" s="224"/>
      <c r="H1" s="224"/>
    </row>
    <row r="2" spans="1:8" x14ac:dyDescent="0.25">
      <c r="A2" s="224" t="s">
        <v>133</v>
      </c>
      <c r="B2" s="224"/>
      <c r="C2" s="224"/>
      <c r="D2" s="224"/>
      <c r="E2" s="224"/>
      <c r="F2" s="224"/>
      <c r="G2" s="224"/>
      <c r="H2" s="224"/>
    </row>
    <row r="3" spans="1:8" x14ac:dyDescent="0.25">
      <c r="A3" s="224" t="s">
        <v>69</v>
      </c>
      <c r="B3" s="224"/>
      <c r="C3" s="224"/>
      <c r="D3" s="224"/>
      <c r="E3" s="224"/>
      <c r="F3" s="224"/>
      <c r="G3" s="224"/>
      <c r="H3" s="224"/>
    </row>
    <row r="4" spans="1:8" x14ac:dyDescent="0.25">
      <c r="A4" s="224" t="s">
        <v>201</v>
      </c>
      <c r="B4" s="224"/>
      <c r="C4" s="224"/>
      <c r="D4" s="224"/>
      <c r="E4" s="224"/>
      <c r="F4" s="224"/>
      <c r="G4" s="224"/>
      <c r="H4" s="224"/>
    </row>
    <row r="5" spans="1:8" x14ac:dyDescent="0.25">
      <c r="A5" s="12"/>
      <c r="B5" s="12"/>
      <c r="C5" s="12"/>
      <c r="D5" s="12"/>
      <c r="E5" s="12"/>
      <c r="F5" s="12"/>
    </row>
    <row r="6" spans="1:8" ht="15" customHeight="1" x14ac:dyDescent="0.25">
      <c r="A6" s="238" t="s">
        <v>157</v>
      </c>
      <c r="B6" s="238"/>
      <c r="C6" s="238"/>
      <c r="D6" s="238"/>
      <c r="E6" s="238"/>
      <c r="F6" s="238"/>
      <c r="G6" s="238"/>
      <c r="H6" s="238"/>
    </row>
    <row r="7" spans="1:8" ht="15" customHeight="1" x14ac:dyDescent="0.25">
      <c r="A7" s="223" t="s">
        <v>73</v>
      </c>
      <c r="B7" s="223"/>
      <c r="C7" s="223"/>
      <c r="D7" s="223"/>
      <c r="E7" s="223"/>
      <c r="F7" s="223"/>
      <c r="G7" s="223"/>
      <c r="H7" s="223"/>
    </row>
    <row r="8" spans="1:8" ht="15" customHeight="1" x14ac:dyDescent="0.25">
      <c r="A8" s="223" t="s">
        <v>72</v>
      </c>
      <c r="B8" s="223"/>
      <c r="C8" s="223"/>
      <c r="D8" s="223"/>
      <c r="E8" s="223"/>
      <c r="F8" s="223"/>
      <c r="G8" s="223"/>
      <c r="H8" s="223"/>
    </row>
    <row r="9" spans="1:8" ht="15.75" thickBot="1" x14ac:dyDescent="0.3">
      <c r="A9" s="8"/>
      <c r="B9" s="8"/>
      <c r="C9" s="8"/>
      <c r="D9" s="8"/>
      <c r="E9" s="55"/>
      <c r="F9" s="9"/>
      <c r="G9" s="112"/>
      <c r="H9" s="123" t="s">
        <v>71</v>
      </c>
    </row>
    <row r="10" spans="1:8" ht="42.75" customHeight="1" x14ac:dyDescent="0.25">
      <c r="A10" s="90" t="s">
        <v>7</v>
      </c>
      <c r="B10" s="89" t="s">
        <v>8</v>
      </c>
      <c r="C10" s="89" t="s">
        <v>19</v>
      </c>
      <c r="D10" s="89" t="s">
        <v>20</v>
      </c>
      <c r="E10" s="89" t="s">
        <v>9</v>
      </c>
      <c r="F10" s="82" t="s">
        <v>6</v>
      </c>
      <c r="G10" s="162" t="s">
        <v>128</v>
      </c>
      <c r="H10" s="163" t="s">
        <v>130</v>
      </c>
    </row>
    <row r="11" spans="1:8" ht="15.75" thickBot="1" x14ac:dyDescent="0.3">
      <c r="A11" s="81" t="s">
        <v>74</v>
      </c>
      <c r="B11" s="15" t="s">
        <v>75</v>
      </c>
      <c r="C11" s="15" t="s">
        <v>76</v>
      </c>
      <c r="D11" s="15" t="s">
        <v>77</v>
      </c>
      <c r="E11" s="15" t="s">
        <v>78</v>
      </c>
      <c r="F11" s="83">
        <v>6</v>
      </c>
      <c r="G11" s="121">
        <v>7</v>
      </c>
      <c r="H11" s="164">
        <v>8</v>
      </c>
    </row>
    <row r="12" spans="1:8" ht="14.25" customHeight="1" x14ac:dyDescent="0.25">
      <c r="A12" s="80" t="s">
        <v>10</v>
      </c>
      <c r="B12" s="66" t="s">
        <v>21</v>
      </c>
      <c r="C12" s="66" t="s">
        <v>108</v>
      </c>
      <c r="D12" s="66"/>
      <c r="E12" s="66"/>
      <c r="F12" s="113">
        <f>SUM(F13+F18+F27+F32+F37)</f>
        <v>665.69999999999993</v>
      </c>
      <c r="G12" s="113">
        <f>SUM(G13+G18+G27+G32+G37)</f>
        <v>277.10000000000002</v>
      </c>
      <c r="H12" s="139">
        <f>SUM(H13+H18+H27+H32+H37)</f>
        <v>942.79999999999984</v>
      </c>
    </row>
    <row r="13" spans="1:8" ht="25.5" x14ac:dyDescent="0.25">
      <c r="A13" s="57" t="s">
        <v>110</v>
      </c>
      <c r="B13" s="56" t="s">
        <v>21</v>
      </c>
      <c r="C13" s="56" t="s">
        <v>22</v>
      </c>
      <c r="D13" s="56"/>
      <c r="E13" s="56"/>
      <c r="F13" s="114">
        <f t="shared" ref="F13:H16" si="0">SUM(F14)</f>
        <v>230.8</v>
      </c>
      <c r="G13" s="122">
        <f t="shared" si="0"/>
        <v>147.5</v>
      </c>
      <c r="H13" s="145">
        <f t="shared" si="0"/>
        <v>378.3</v>
      </c>
    </row>
    <row r="14" spans="1:8" ht="15" customHeight="1" x14ac:dyDescent="0.25">
      <c r="A14" s="62" t="s">
        <v>126</v>
      </c>
      <c r="B14" s="93" t="s">
        <v>21</v>
      </c>
      <c r="C14" s="93" t="s">
        <v>22</v>
      </c>
      <c r="D14" s="93" t="s">
        <v>159</v>
      </c>
      <c r="E14" s="93"/>
      <c r="F14" s="115">
        <f t="shared" si="0"/>
        <v>230.8</v>
      </c>
      <c r="G14" s="104">
        <f t="shared" si="0"/>
        <v>147.5</v>
      </c>
      <c r="H14" s="141">
        <f t="shared" si="0"/>
        <v>378.3</v>
      </c>
    </row>
    <row r="15" spans="1:8" ht="15" customHeight="1" x14ac:dyDescent="0.25">
      <c r="A15" s="168" t="s">
        <v>171</v>
      </c>
      <c r="B15" s="170" t="s">
        <v>21</v>
      </c>
      <c r="C15" s="170" t="s">
        <v>22</v>
      </c>
      <c r="D15" s="170" t="s">
        <v>158</v>
      </c>
      <c r="E15" s="170"/>
      <c r="F15" s="171">
        <f t="shared" si="0"/>
        <v>230.8</v>
      </c>
      <c r="G15" s="172">
        <f t="shared" si="0"/>
        <v>147.5</v>
      </c>
      <c r="H15" s="173">
        <f t="shared" si="0"/>
        <v>378.3</v>
      </c>
    </row>
    <row r="16" spans="1:8" ht="36.75" customHeight="1" x14ac:dyDescent="0.25">
      <c r="A16" s="71" t="s">
        <v>111</v>
      </c>
      <c r="B16" s="93" t="s">
        <v>21</v>
      </c>
      <c r="C16" s="93" t="s">
        <v>22</v>
      </c>
      <c r="D16" s="93" t="s">
        <v>158</v>
      </c>
      <c r="E16" s="93" t="s">
        <v>112</v>
      </c>
      <c r="F16" s="115">
        <f t="shared" si="0"/>
        <v>230.8</v>
      </c>
      <c r="G16" s="104">
        <f t="shared" si="0"/>
        <v>147.5</v>
      </c>
      <c r="H16" s="141">
        <f t="shared" si="0"/>
        <v>378.3</v>
      </c>
    </row>
    <row r="17" spans="1:8" ht="27" customHeight="1" x14ac:dyDescent="0.25">
      <c r="A17" s="72" t="s">
        <v>114</v>
      </c>
      <c r="B17" s="93" t="s">
        <v>21</v>
      </c>
      <c r="C17" s="93" t="s">
        <v>22</v>
      </c>
      <c r="D17" s="93" t="s">
        <v>158</v>
      </c>
      <c r="E17" s="93" t="s">
        <v>113</v>
      </c>
      <c r="F17" s="115">
        <v>230.8</v>
      </c>
      <c r="G17" s="104">
        <v>147.5</v>
      </c>
      <c r="H17" s="141">
        <f>SUM(F17+G17)</f>
        <v>378.3</v>
      </c>
    </row>
    <row r="18" spans="1:8" ht="36" x14ac:dyDescent="0.25">
      <c r="A18" s="59" t="s">
        <v>127</v>
      </c>
      <c r="B18" s="56" t="s">
        <v>21</v>
      </c>
      <c r="C18" s="56" t="s">
        <v>23</v>
      </c>
      <c r="D18" s="56"/>
      <c r="E18" s="56"/>
      <c r="F18" s="114">
        <f t="shared" ref="F18:H19" si="1">SUM(F19)</f>
        <v>378.09999999999997</v>
      </c>
      <c r="G18" s="122">
        <f t="shared" si="1"/>
        <v>144.20000000000002</v>
      </c>
      <c r="H18" s="145">
        <f t="shared" si="1"/>
        <v>522.29999999999995</v>
      </c>
    </row>
    <row r="19" spans="1:8" ht="15" customHeight="1" x14ac:dyDescent="0.25">
      <c r="A19" s="62" t="s">
        <v>126</v>
      </c>
      <c r="B19" s="93" t="s">
        <v>21</v>
      </c>
      <c r="C19" s="93" t="s">
        <v>23</v>
      </c>
      <c r="D19" s="93" t="s">
        <v>159</v>
      </c>
      <c r="E19" s="93"/>
      <c r="F19" s="115">
        <f t="shared" si="1"/>
        <v>378.09999999999997</v>
      </c>
      <c r="G19" s="104">
        <f t="shared" si="1"/>
        <v>144.20000000000002</v>
      </c>
      <c r="H19" s="141">
        <f t="shared" si="1"/>
        <v>522.29999999999995</v>
      </c>
    </row>
    <row r="20" spans="1:8" ht="15" customHeight="1" x14ac:dyDescent="0.25">
      <c r="A20" s="168" t="s">
        <v>172</v>
      </c>
      <c r="B20" s="170" t="s">
        <v>21</v>
      </c>
      <c r="C20" s="170" t="s">
        <v>23</v>
      </c>
      <c r="D20" s="170" t="s">
        <v>160</v>
      </c>
      <c r="E20" s="170"/>
      <c r="F20" s="171">
        <f>SUM(F21+F23+F25)</f>
        <v>378.09999999999997</v>
      </c>
      <c r="G20" s="172">
        <f>SUM(G21+G23+G25)</f>
        <v>144.20000000000002</v>
      </c>
      <c r="H20" s="173">
        <f>SUM(H21+H23+H25)</f>
        <v>522.29999999999995</v>
      </c>
    </row>
    <row r="21" spans="1:8" ht="33.75" customHeight="1" x14ac:dyDescent="0.25">
      <c r="A21" s="71" t="s">
        <v>111</v>
      </c>
      <c r="B21" s="93" t="s">
        <v>21</v>
      </c>
      <c r="C21" s="93" t="s">
        <v>23</v>
      </c>
      <c r="D21" s="93" t="s">
        <v>160</v>
      </c>
      <c r="E21" s="93" t="s">
        <v>112</v>
      </c>
      <c r="F21" s="115">
        <f>SUM(F22)</f>
        <v>287</v>
      </c>
      <c r="G21" s="104">
        <f>SUM(G22)</f>
        <v>155.30000000000001</v>
      </c>
      <c r="H21" s="141">
        <f>SUM(H22)</f>
        <v>442.3</v>
      </c>
    </row>
    <row r="22" spans="1:8" ht="30" customHeight="1" x14ac:dyDescent="0.25">
      <c r="A22" s="70" t="s">
        <v>114</v>
      </c>
      <c r="B22" s="93" t="s">
        <v>21</v>
      </c>
      <c r="C22" s="93" t="s">
        <v>23</v>
      </c>
      <c r="D22" s="93" t="s">
        <v>160</v>
      </c>
      <c r="E22" s="93" t="s">
        <v>113</v>
      </c>
      <c r="F22" s="115">
        <v>287</v>
      </c>
      <c r="G22" s="104">
        <v>155.30000000000001</v>
      </c>
      <c r="H22" s="141">
        <f>SUM(F22+G22)</f>
        <v>442.3</v>
      </c>
    </row>
    <row r="23" spans="1:8" ht="15" customHeight="1" x14ac:dyDescent="0.25">
      <c r="A23" s="71" t="s">
        <v>115</v>
      </c>
      <c r="B23" s="93" t="s">
        <v>21</v>
      </c>
      <c r="C23" s="93" t="s">
        <v>23</v>
      </c>
      <c r="D23" s="93" t="s">
        <v>160</v>
      </c>
      <c r="E23" s="93" t="s">
        <v>116</v>
      </c>
      <c r="F23" s="115">
        <f>SUM(F24)</f>
        <v>86.4</v>
      </c>
      <c r="G23" s="104">
        <f>SUM(G24)</f>
        <v>-12.2</v>
      </c>
      <c r="H23" s="141">
        <f>SUM(H24)</f>
        <v>74.2</v>
      </c>
    </row>
    <row r="24" spans="1:8" ht="30" customHeight="1" x14ac:dyDescent="0.25">
      <c r="A24" s="70" t="s">
        <v>117</v>
      </c>
      <c r="B24" s="93" t="s">
        <v>21</v>
      </c>
      <c r="C24" s="93" t="s">
        <v>23</v>
      </c>
      <c r="D24" s="93" t="s">
        <v>160</v>
      </c>
      <c r="E24" s="93" t="s">
        <v>118</v>
      </c>
      <c r="F24" s="115">
        <v>86.4</v>
      </c>
      <c r="G24" s="104">
        <v>-12.2</v>
      </c>
      <c r="H24" s="141">
        <f>SUM(F24+G24)</f>
        <v>74.2</v>
      </c>
    </row>
    <row r="25" spans="1:8" ht="15" customHeight="1" x14ac:dyDescent="0.25">
      <c r="A25" s="73" t="s">
        <v>121</v>
      </c>
      <c r="B25" s="93" t="s">
        <v>21</v>
      </c>
      <c r="C25" s="93" t="s">
        <v>23</v>
      </c>
      <c r="D25" s="93" t="s">
        <v>160</v>
      </c>
      <c r="E25" s="93" t="s">
        <v>119</v>
      </c>
      <c r="F25" s="115">
        <f>SUM(F26)</f>
        <v>4.7</v>
      </c>
      <c r="G25" s="104">
        <f>SUM(G26)</f>
        <v>1.1000000000000001</v>
      </c>
      <c r="H25" s="141">
        <f>SUM(H26)</f>
        <v>5.8000000000000007</v>
      </c>
    </row>
    <row r="26" spans="1:8" ht="15" customHeight="1" x14ac:dyDescent="0.25">
      <c r="A26" s="74" t="s">
        <v>122</v>
      </c>
      <c r="B26" s="93" t="s">
        <v>21</v>
      </c>
      <c r="C26" s="93" t="s">
        <v>23</v>
      </c>
      <c r="D26" s="93" t="s">
        <v>160</v>
      </c>
      <c r="E26" s="93" t="s">
        <v>120</v>
      </c>
      <c r="F26" s="115">
        <v>4.7</v>
      </c>
      <c r="G26" s="104">
        <v>1.1000000000000001</v>
      </c>
      <c r="H26" s="141">
        <f>SUM(F26+G26)</f>
        <v>5.8000000000000007</v>
      </c>
    </row>
    <row r="27" spans="1:8" ht="15" customHeight="1" x14ac:dyDescent="0.25">
      <c r="A27" s="63" t="s">
        <v>173</v>
      </c>
      <c r="B27" s="64" t="s">
        <v>21</v>
      </c>
      <c r="C27" s="64" t="s">
        <v>162</v>
      </c>
      <c r="D27" s="64"/>
      <c r="E27" s="64"/>
      <c r="F27" s="116">
        <f t="shared" ref="F27:H30" si="2">SUM(F28)</f>
        <v>25.8</v>
      </c>
      <c r="G27" s="122">
        <f t="shared" si="2"/>
        <v>-21.5</v>
      </c>
      <c r="H27" s="145">
        <f t="shared" si="2"/>
        <v>4.3000000000000007</v>
      </c>
    </row>
    <row r="28" spans="1:8" ht="15" customHeight="1" x14ac:dyDescent="0.25">
      <c r="A28" s="62" t="s">
        <v>126</v>
      </c>
      <c r="B28" s="93" t="s">
        <v>21</v>
      </c>
      <c r="C28" s="93" t="s">
        <v>162</v>
      </c>
      <c r="D28" s="93" t="s">
        <v>159</v>
      </c>
      <c r="E28" s="93"/>
      <c r="F28" s="115">
        <f t="shared" si="2"/>
        <v>25.8</v>
      </c>
      <c r="G28" s="104">
        <f t="shared" si="2"/>
        <v>-21.5</v>
      </c>
      <c r="H28" s="141">
        <f t="shared" si="2"/>
        <v>4.3000000000000007</v>
      </c>
    </row>
    <row r="29" spans="1:8" ht="15" customHeight="1" x14ac:dyDescent="0.25">
      <c r="A29" s="169" t="s">
        <v>174</v>
      </c>
      <c r="B29" s="170" t="s">
        <v>21</v>
      </c>
      <c r="C29" s="170" t="s">
        <v>162</v>
      </c>
      <c r="D29" s="170" t="s">
        <v>161</v>
      </c>
      <c r="E29" s="170"/>
      <c r="F29" s="171">
        <f t="shared" si="2"/>
        <v>25.8</v>
      </c>
      <c r="G29" s="172">
        <f t="shared" si="2"/>
        <v>-21.5</v>
      </c>
      <c r="H29" s="173">
        <f t="shared" si="2"/>
        <v>4.3000000000000007</v>
      </c>
    </row>
    <row r="30" spans="1:8" ht="15" customHeight="1" x14ac:dyDescent="0.25">
      <c r="A30" s="71" t="s">
        <v>115</v>
      </c>
      <c r="B30" s="93" t="s">
        <v>21</v>
      </c>
      <c r="C30" s="93" t="s">
        <v>162</v>
      </c>
      <c r="D30" s="93" t="s">
        <v>161</v>
      </c>
      <c r="E30" s="93" t="s">
        <v>116</v>
      </c>
      <c r="F30" s="115">
        <f t="shared" si="2"/>
        <v>25.8</v>
      </c>
      <c r="G30" s="104">
        <f t="shared" si="2"/>
        <v>-21.5</v>
      </c>
      <c r="H30" s="141">
        <f t="shared" si="2"/>
        <v>4.3000000000000007</v>
      </c>
    </row>
    <row r="31" spans="1:8" ht="25.5" customHeight="1" x14ac:dyDescent="0.25">
      <c r="A31" s="70" t="s">
        <v>117</v>
      </c>
      <c r="B31" s="93" t="s">
        <v>21</v>
      </c>
      <c r="C31" s="93" t="s">
        <v>162</v>
      </c>
      <c r="D31" s="93" t="s">
        <v>161</v>
      </c>
      <c r="E31" s="93" t="s">
        <v>118</v>
      </c>
      <c r="F31" s="115">
        <v>25.8</v>
      </c>
      <c r="G31" s="104">
        <v>-21.5</v>
      </c>
      <c r="H31" s="141">
        <f>SUM(F31+G31)</f>
        <v>4.3000000000000007</v>
      </c>
    </row>
    <row r="32" spans="1:8" x14ac:dyDescent="0.25">
      <c r="A32" s="63" t="s">
        <v>11</v>
      </c>
      <c r="B32" s="64" t="s">
        <v>21</v>
      </c>
      <c r="C32" s="64" t="s">
        <v>29</v>
      </c>
      <c r="D32" s="64"/>
      <c r="E32" s="64"/>
      <c r="F32" s="116">
        <f t="shared" ref="F32:H35" si="3">SUM(F33)</f>
        <v>1</v>
      </c>
      <c r="G32" s="122">
        <f t="shared" si="3"/>
        <v>0</v>
      </c>
      <c r="H32" s="145">
        <f t="shared" si="3"/>
        <v>1</v>
      </c>
    </row>
    <row r="33" spans="1:8" ht="15" customHeight="1" x14ac:dyDescent="0.25">
      <c r="A33" s="62" t="s">
        <v>126</v>
      </c>
      <c r="B33" s="93" t="s">
        <v>21</v>
      </c>
      <c r="C33" s="93" t="s">
        <v>29</v>
      </c>
      <c r="D33" s="93" t="s">
        <v>159</v>
      </c>
      <c r="E33" s="93"/>
      <c r="F33" s="115">
        <f t="shared" si="3"/>
        <v>1</v>
      </c>
      <c r="G33" s="104">
        <f t="shared" si="3"/>
        <v>0</v>
      </c>
      <c r="H33" s="141">
        <f t="shared" si="3"/>
        <v>1</v>
      </c>
    </row>
    <row r="34" spans="1:8" ht="15" customHeight="1" x14ac:dyDescent="0.25">
      <c r="A34" s="174" t="s">
        <v>175</v>
      </c>
      <c r="B34" s="170" t="s">
        <v>21</v>
      </c>
      <c r="C34" s="170" t="s">
        <v>29</v>
      </c>
      <c r="D34" s="170" t="s">
        <v>161</v>
      </c>
      <c r="E34" s="170"/>
      <c r="F34" s="171">
        <f t="shared" si="3"/>
        <v>1</v>
      </c>
      <c r="G34" s="172">
        <f t="shared" si="3"/>
        <v>0</v>
      </c>
      <c r="H34" s="173">
        <f t="shared" si="3"/>
        <v>1</v>
      </c>
    </row>
    <row r="35" spans="1:8" ht="15" customHeight="1" x14ac:dyDescent="0.25">
      <c r="A35" s="73" t="s">
        <v>121</v>
      </c>
      <c r="B35" s="93" t="s">
        <v>21</v>
      </c>
      <c r="C35" s="93" t="s">
        <v>29</v>
      </c>
      <c r="D35" s="93" t="s">
        <v>161</v>
      </c>
      <c r="E35" s="93" t="s">
        <v>119</v>
      </c>
      <c r="F35" s="115">
        <f t="shared" si="3"/>
        <v>1</v>
      </c>
      <c r="G35" s="104">
        <f t="shared" si="3"/>
        <v>0</v>
      </c>
      <c r="H35" s="141">
        <f t="shared" si="3"/>
        <v>1</v>
      </c>
    </row>
    <row r="36" spans="1:8" ht="15" customHeight="1" x14ac:dyDescent="0.25">
      <c r="A36" s="58" t="s">
        <v>34</v>
      </c>
      <c r="B36" s="93" t="s">
        <v>21</v>
      </c>
      <c r="C36" s="93" t="s">
        <v>29</v>
      </c>
      <c r="D36" s="93" t="s">
        <v>161</v>
      </c>
      <c r="E36" s="93" t="s">
        <v>35</v>
      </c>
      <c r="F36" s="115">
        <v>1</v>
      </c>
      <c r="G36" s="104">
        <v>0</v>
      </c>
      <c r="H36" s="141">
        <f>SUM(F36+G36)</f>
        <v>1</v>
      </c>
    </row>
    <row r="37" spans="1:8" ht="15.75" customHeight="1" x14ac:dyDescent="0.25">
      <c r="A37" s="60" t="s">
        <v>31</v>
      </c>
      <c r="B37" s="56" t="s">
        <v>21</v>
      </c>
      <c r="C37" s="56" t="s">
        <v>30</v>
      </c>
      <c r="D37" s="56"/>
      <c r="E37" s="56"/>
      <c r="F37" s="114">
        <f>SUM(F38+F43)</f>
        <v>30</v>
      </c>
      <c r="G37" s="122">
        <f>SUM(G39+G43)</f>
        <v>6.9</v>
      </c>
      <c r="H37" s="145">
        <f>SUM(H39+H43)</f>
        <v>36.9</v>
      </c>
    </row>
    <row r="38" spans="1:8" ht="15.75" customHeight="1" x14ac:dyDescent="0.25">
      <c r="A38" s="62" t="s">
        <v>126</v>
      </c>
      <c r="B38" s="93" t="s">
        <v>21</v>
      </c>
      <c r="C38" s="93" t="s">
        <v>30</v>
      </c>
      <c r="D38" s="93" t="s">
        <v>159</v>
      </c>
      <c r="E38" s="93"/>
      <c r="F38" s="115">
        <f t="shared" ref="F38:H40" si="4">SUM(F39)</f>
        <v>1</v>
      </c>
      <c r="G38" s="104">
        <f t="shared" si="4"/>
        <v>-1</v>
      </c>
      <c r="H38" s="141">
        <f t="shared" si="4"/>
        <v>0</v>
      </c>
    </row>
    <row r="39" spans="1:8" ht="30" customHeight="1" x14ac:dyDescent="0.25">
      <c r="A39" s="175" t="s">
        <v>176</v>
      </c>
      <c r="B39" s="170" t="s">
        <v>21</v>
      </c>
      <c r="C39" s="170" t="s">
        <v>30</v>
      </c>
      <c r="D39" s="170" t="s">
        <v>163</v>
      </c>
      <c r="E39" s="170"/>
      <c r="F39" s="171">
        <f t="shared" si="4"/>
        <v>1</v>
      </c>
      <c r="G39" s="172">
        <f t="shared" si="4"/>
        <v>-1</v>
      </c>
      <c r="H39" s="173">
        <f t="shared" si="4"/>
        <v>0</v>
      </c>
    </row>
    <row r="40" spans="1:8" ht="15" customHeight="1" x14ac:dyDescent="0.25">
      <c r="A40" s="71" t="s">
        <v>115</v>
      </c>
      <c r="B40" s="93" t="s">
        <v>21</v>
      </c>
      <c r="C40" s="93" t="s">
        <v>30</v>
      </c>
      <c r="D40" s="93" t="s">
        <v>163</v>
      </c>
      <c r="E40" s="93" t="s">
        <v>116</v>
      </c>
      <c r="F40" s="115">
        <f t="shared" si="4"/>
        <v>1</v>
      </c>
      <c r="G40" s="104">
        <f t="shared" si="4"/>
        <v>-1</v>
      </c>
      <c r="H40" s="141">
        <f t="shared" si="4"/>
        <v>0</v>
      </c>
    </row>
    <row r="41" spans="1:8" ht="27" customHeight="1" x14ac:dyDescent="0.25">
      <c r="A41" s="70" t="s">
        <v>117</v>
      </c>
      <c r="B41" s="93" t="s">
        <v>21</v>
      </c>
      <c r="C41" s="93" t="s">
        <v>30</v>
      </c>
      <c r="D41" s="93" t="s">
        <v>163</v>
      </c>
      <c r="E41" s="93" t="s">
        <v>118</v>
      </c>
      <c r="F41" s="115">
        <v>1</v>
      </c>
      <c r="G41" s="104">
        <v>-1</v>
      </c>
      <c r="H41" s="141">
        <f>SUM(F41+G41)</f>
        <v>0</v>
      </c>
    </row>
    <row r="42" spans="1:8" ht="15" customHeight="1" x14ac:dyDescent="0.25">
      <c r="A42" s="62" t="s">
        <v>126</v>
      </c>
      <c r="B42" s="93" t="s">
        <v>21</v>
      </c>
      <c r="C42" s="93" t="s">
        <v>30</v>
      </c>
      <c r="D42" s="93" t="s">
        <v>159</v>
      </c>
      <c r="E42" s="93"/>
      <c r="F42" s="115">
        <f t="shared" ref="F42:H44" si="5">SUM(F43)</f>
        <v>29</v>
      </c>
      <c r="G42" s="104">
        <f t="shared" si="5"/>
        <v>7.9</v>
      </c>
      <c r="H42" s="141">
        <f t="shared" si="5"/>
        <v>36.9</v>
      </c>
    </row>
    <row r="43" spans="1:8" ht="15" customHeight="1" x14ac:dyDescent="0.25">
      <c r="A43" s="168" t="s">
        <v>177</v>
      </c>
      <c r="B43" s="170" t="s">
        <v>21</v>
      </c>
      <c r="C43" s="170" t="s">
        <v>30</v>
      </c>
      <c r="D43" s="170" t="s">
        <v>164</v>
      </c>
      <c r="E43" s="170"/>
      <c r="F43" s="171">
        <f t="shared" si="5"/>
        <v>29</v>
      </c>
      <c r="G43" s="172">
        <f t="shared" si="5"/>
        <v>7.9</v>
      </c>
      <c r="H43" s="173">
        <f t="shared" si="5"/>
        <v>36.9</v>
      </c>
    </row>
    <row r="44" spans="1:8" ht="15" customHeight="1" x14ac:dyDescent="0.25">
      <c r="A44" s="71" t="s">
        <v>115</v>
      </c>
      <c r="B44" s="93" t="s">
        <v>21</v>
      </c>
      <c r="C44" s="93" t="s">
        <v>30</v>
      </c>
      <c r="D44" s="93" t="s">
        <v>164</v>
      </c>
      <c r="E44" s="93" t="s">
        <v>116</v>
      </c>
      <c r="F44" s="115">
        <f t="shared" si="5"/>
        <v>29</v>
      </c>
      <c r="G44" s="104">
        <f t="shared" si="5"/>
        <v>7.9</v>
      </c>
      <c r="H44" s="141">
        <f t="shared" si="5"/>
        <v>36.9</v>
      </c>
    </row>
    <row r="45" spans="1:8" ht="27" customHeight="1" thickBot="1" x14ac:dyDescent="0.3">
      <c r="A45" s="75" t="s">
        <v>117</v>
      </c>
      <c r="B45" s="15" t="s">
        <v>21</v>
      </c>
      <c r="C45" s="15" t="s">
        <v>30</v>
      </c>
      <c r="D45" s="15" t="s">
        <v>164</v>
      </c>
      <c r="E45" s="15" t="s">
        <v>118</v>
      </c>
      <c r="F45" s="117">
        <v>29</v>
      </c>
      <c r="G45" s="105">
        <v>7.9</v>
      </c>
      <c r="H45" s="143">
        <f>SUM(F45+G45)</f>
        <v>36.9</v>
      </c>
    </row>
    <row r="46" spans="1:8" ht="15.75" customHeight="1" x14ac:dyDescent="0.25">
      <c r="A46" s="65" t="s">
        <v>12</v>
      </c>
      <c r="B46" s="66" t="s">
        <v>22</v>
      </c>
      <c r="C46" s="66" t="s">
        <v>108</v>
      </c>
      <c r="D46" s="66"/>
      <c r="E46" s="66"/>
      <c r="F46" s="113">
        <f t="shared" ref="F46:H48" si="6">SUM(F47)</f>
        <v>59.1</v>
      </c>
      <c r="G46" s="103">
        <f t="shared" si="6"/>
        <v>0</v>
      </c>
      <c r="H46" s="144">
        <f t="shared" si="6"/>
        <v>59.1</v>
      </c>
    </row>
    <row r="47" spans="1:8" x14ac:dyDescent="0.25">
      <c r="A47" s="60" t="s">
        <v>13</v>
      </c>
      <c r="B47" s="56" t="s">
        <v>22</v>
      </c>
      <c r="C47" s="56" t="s">
        <v>24</v>
      </c>
      <c r="D47" s="56"/>
      <c r="E47" s="56"/>
      <c r="F47" s="114">
        <f t="shared" si="6"/>
        <v>59.1</v>
      </c>
      <c r="G47" s="122">
        <f t="shared" si="6"/>
        <v>0</v>
      </c>
      <c r="H47" s="145">
        <f t="shared" si="6"/>
        <v>59.1</v>
      </c>
    </row>
    <row r="48" spans="1:8" ht="15" customHeight="1" x14ac:dyDescent="0.25">
      <c r="A48" s="62" t="s">
        <v>126</v>
      </c>
      <c r="B48" s="93" t="s">
        <v>22</v>
      </c>
      <c r="C48" s="93" t="s">
        <v>24</v>
      </c>
      <c r="D48" s="93" t="s">
        <v>159</v>
      </c>
      <c r="E48" s="93"/>
      <c r="F48" s="115">
        <f t="shared" si="6"/>
        <v>59.1</v>
      </c>
      <c r="G48" s="104">
        <f t="shared" si="6"/>
        <v>0</v>
      </c>
      <c r="H48" s="141">
        <f t="shared" si="6"/>
        <v>59.1</v>
      </c>
    </row>
    <row r="49" spans="1:8" ht="23.25" customHeight="1" x14ac:dyDescent="0.25">
      <c r="A49" s="244" t="s">
        <v>178</v>
      </c>
      <c r="B49" s="170" t="s">
        <v>22</v>
      </c>
      <c r="C49" s="170" t="s">
        <v>24</v>
      </c>
      <c r="D49" s="170" t="s">
        <v>165</v>
      </c>
      <c r="E49" s="170"/>
      <c r="F49" s="171">
        <f>SUM(F50+F52)</f>
        <v>59.1</v>
      </c>
      <c r="G49" s="172">
        <f>SUM(G50+G52)</f>
        <v>0</v>
      </c>
      <c r="H49" s="173">
        <f>SUM(H50+H52)</f>
        <v>59.1</v>
      </c>
    </row>
    <row r="50" spans="1:8" ht="36.75" customHeight="1" x14ac:dyDescent="0.25">
      <c r="A50" s="71" t="s">
        <v>111</v>
      </c>
      <c r="B50" s="93" t="s">
        <v>22</v>
      </c>
      <c r="C50" s="93" t="s">
        <v>24</v>
      </c>
      <c r="D50" s="93" t="s">
        <v>165</v>
      </c>
      <c r="E50" s="93" t="s">
        <v>112</v>
      </c>
      <c r="F50" s="115">
        <f>SUM(F51)</f>
        <v>59.1</v>
      </c>
      <c r="G50" s="104">
        <f>SUM(G51)</f>
        <v>0</v>
      </c>
      <c r="H50" s="141">
        <f>SUM(H51)</f>
        <v>59.1</v>
      </c>
    </row>
    <row r="51" spans="1:8" ht="29.25" customHeight="1" x14ac:dyDescent="0.25">
      <c r="A51" s="70" t="s">
        <v>114</v>
      </c>
      <c r="B51" s="93" t="s">
        <v>22</v>
      </c>
      <c r="C51" s="93" t="s">
        <v>24</v>
      </c>
      <c r="D51" s="93" t="s">
        <v>165</v>
      </c>
      <c r="E51" s="93" t="s">
        <v>113</v>
      </c>
      <c r="F51" s="115">
        <v>59.1</v>
      </c>
      <c r="G51" s="104">
        <v>0</v>
      </c>
      <c r="H51" s="141">
        <f>SUM(F51+G51)</f>
        <v>59.1</v>
      </c>
    </row>
    <row r="52" spans="1:8" ht="15" customHeight="1" x14ac:dyDescent="0.25">
      <c r="A52" s="71" t="s">
        <v>115</v>
      </c>
      <c r="B52" s="93" t="s">
        <v>22</v>
      </c>
      <c r="C52" s="93" t="s">
        <v>24</v>
      </c>
      <c r="D52" s="93" t="s">
        <v>165</v>
      </c>
      <c r="E52" s="93" t="s">
        <v>116</v>
      </c>
      <c r="F52" s="115">
        <f>SUM(F53)</f>
        <v>0</v>
      </c>
      <c r="G52" s="104">
        <f>SUM(G53)</f>
        <v>0</v>
      </c>
      <c r="H52" s="141">
        <f>SUM(H53)</f>
        <v>0</v>
      </c>
    </row>
    <row r="53" spans="1:8" ht="28.5" customHeight="1" thickBot="1" x14ac:dyDescent="0.3">
      <c r="A53" s="75" t="s">
        <v>117</v>
      </c>
      <c r="B53" s="15" t="s">
        <v>22</v>
      </c>
      <c r="C53" s="15" t="s">
        <v>24</v>
      </c>
      <c r="D53" s="15" t="s">
        <v>165</v>
      </c>
      <c r="E53" s="15" t="s">
        <v>118</v>
      </c>
      <c r="F53" s="117">
        <v>0</v>
      </c>
      <c r="G53" s="105">
        <v>0</v>
      </c>
      <c r="H53" s="143">
        <f>SUM(F53+G53)</f>
        <v>0</v>
      </c>
    </row>
    <row r="54" spans="1:8" ht="15" customHeight="1" x14ac:dyDescent="0.25">
      <c r="A54" s="212" t="s">
        <v>189</v>
      </c>
      <c r="B54" s="66" t="s">
        <v>23</v>
      </c>
      <c r="C54" s="66" t="s">
        <v>108</v>
      </c>
      <c r="D54" s="66"/>
      <c r="E54" s="66"/>
      <c r="F54" s="113">
        <f t="shared" ref="F54:H60" si="7">SUM(F55)</f>
        <v>223.39999999999998</v>
      </c>
      <c r="G54" s="113">
        <f t="shared" si="7"/>
        <v>23.300000000000011</v>
      </c>
      <c r="H54" s="139">
        <f t="shared" si="7"/>
        <v>246.7</v>
      </c>
    </row>
    <row r="55" spans="1:8" ht="15" customHeight="1" x14ac:dyDescent="0.25">
      <c r="A55" s="216" t="s">
        <v>190</v>
      </c>
      <c r="B55" s="64" t="s">
        <v>23</v>
      </c>
      <c r="C55" s="64" t="s">
        <v>184</v>
      </c>
      <c r="D55" s="64"/>
      <c r="E55" s="56"/>
      <c r="F55" s="114">
        <f>SUM(F56+F59)</f>
        <v>223.39999999999998</v>
      </c>
      <c r="G55" s="114">
        <f>SUM(G56+G59)</f>
        <v>23.300000000000011</v>
      </c>
      <c r="H55" s="140">
        <f>SUM(H56+H59)</f>
        <v>246.7</v>
      </c>
    </row>
    <row r="56" spans="1:8" ht="37.5" customHeight="1" x14ac:dyDescent="0.25">
      <c r="A56" s="214" t="s">
        <v>198</v>
      </c>
      <c r="B56" s="170" t="s">
        <v>23</v>
      </c>
      <c r="C56" s="170" t="s">
        <v>184</v>
      </c>
      <c r="D56" s="179" t="s">
        <v>199</v>
      </c>
      <c r="E56" s="170"/>
      <c r="F56" s="171">
        <f t="shared" si="7"/>
        <v>143.69999999999999</v>
      </c>
      <c r="G56" s="172">
        <f t="shared" si="7"/>
        <v>-143.69999999999999</v>
      </c>
      <c r="H56" s="173">
        <f t="shared" si="7"/>
        <v>0</v>
      </c>
    </row>
    <row r="57" spans="1:8" ht="15" customHeight="1" x14ac:dyDescent="0.25">
      <c r="A57" s="71" t="s">
        <v>115</v>
      </c>
      <c r="B57" s="93" t="s">
        <v>23</v>
      </c>
      <c r="C57" s="93" t="s">
        <v>184</v>
      </c>
      <c r="D57" s="180" t="s">
        <v>199</v>
      </c>
      <c r="E57" s="93" t="s">
        <v>116</v>
      </c>
      <c r="F57" s="115">
        <f t="shared" si="7"/>
        <v>143.69999999999999</v>
      </c>
      <c r="G57" s="104">
        <f t="shared" si="7"/>
        <v>-143.69999999999999</v>
      </c>
      <c r="H57" s="141">
        <f t="shared" si="7"/>
        <v>0</v>
      </c>
    </row>
    <row r="58" spans="1:8" ht="27" customHeight="1" x14ac:dyDescent="0.25">
      <c r="A58" s="70" t="s">
        <v>117</v>
      </c>
      <c r="B58" s="93" t="s">
        <v>23</v>
      </c>
      <c r="C58" s="93" t="s">
        <v>184</v>
      </c>
      <c r="D58" s="180" t="s">
        <v>199</v>
      </c>
      <c r="E58" s="93" t="s">
        <v>118</v>
      </c>
      <c r="F58" s="115">
        <v>143.69999999999999</v>
      </c>
      <c r="G58" s="104">
        <v>-143.69999999999999</v>
      </c>
      <c r="H58" s="141">
        <f>SUM(F58+G58)</f>
        <v>0</v>
      </c>
    </row>
    <row r="59" spans="1:8" ht="69.75" customHeight="1" x14ac:dyDescent="0.25">
      <c r="A59" s="214" t="s">
        <v>188</v>
      </c>
      <c r="B59" s="182" t="s">
        <v>23</v>
      </c>
      <c r="C59" s="182" t="s">
        <v>184</v>
      </c>
      <c r="D59" s="186" t="s">
        <v>185</v>
      </c>
      <c r="E59" s="182"/>
      <c r="F59" s="183">
        <f t="shared" si="7"/>
        <v>79.7</v>
      </c>
      <c r="G59" s="184">
        <f t="shared" si="7"/>
        <v>167</v>
      </c>
      <c r="H59" s="185">
        <f t="shared" si="7"/>
        <v>246.7</v>
      </c>
    </row>
    <row r="60" spans="1:8" ht="15" customHeight="1" x14ac:dyDescent="0.25">
      <c r="A60" s="71" t="s">
        <v>115</v>
      </c>
      <c r="B60" s="93" t="s">
        <v>23</v>
      </c>
      <c r="C60" s="93" t="s">
        <v>184</v>
      </c>
      <c r="D60" s="180" t="s">
        <v>185</v>
      </c>
      <c r="E60" s="93" t="s">
        <v>116</v>
      </c>
      <c r="F60" s="115">
        <f t="shared" si="7"/>
        <v>79.7</v>
      </c>
      <c r="G60" s="104">
        <f t="shared" si="7"/>
        <v>167</v>
      </c>
      <c r="H60" s="141">
        <f t="shared" si="7"/>
        <v>246.7</v>
      </c>
    </row>
    <row r="61" spans="1:8" ht="28.5" customHeight="1" thickBot="1" x14ac:dyDescent="0.3">
      <c r="A61" s="75" t="s">
        <v>117</v>
      </c>
      <c r="B61" s="15" t="s">
        <v>23</v>
      </c>
      <c r="C61" s="15" t="s">
        <v>184</v>
      </c>
      <c r="D61" s="181" t="s">
        <v>185</v>
      </c>
      <c r="E61" s="15" t="s">
        <v>118</v>
      </c>
      <c r="F61" s="117">
        <v>79.7</v>
      </c>
      <c r="G61" s="105">
        <v>167</v>
      </c>
      <c r="H61" s="143">
        <f>SUM(F61+G61)</f>
        <v>246.7</v>
      </c>
    </row>
    <row r="62" spans="1:8" x14ac:dyDescent="0.25">
      <c r="A62" s="61" t="s">
        <v>14</v>
      </c>
      <c r="B62" s="66" t="s">
        <v>25</v>
      </c>
      <c r="C62" s="66" t="s">
        <v>108</v>
      </c>
      <c r="D62" s="66"/>
      <c r="E62" s="66"/>
      <c r="F62" s="113">
        <f>SUM(F63+F70)</f>
        <v>112.6</v>
      </c>
      <c r="G62" s="113">
        <f>SUM(G63+G70)</f>
        <v>102.9</v>
      </c>
      <c r="H62" s="139">
        <f>SUM(H63+H70)</f>
        <v>215.5</v>
      </c>
    </row>
    <row r="63" spans="1:8" x14ac:dyDescent="0.25">
      <c r="A63" s="217" t="s">
        <v>191</v>
      </c>
      <c r="B63" s="64" t="s">
        <v>25</v>
      </c>
      <c r="C63" s="64" t="s">
        <v>22</v>
      </c>
      <c r="D63" s="64"/>
      <c r="E63" s="56"/>
      <c r="F63" s="114">
        <f>SUM(F64+F67)</f>
        <v>100</v>
      </c>
      <c r="G63" s="114">
        <f>SUM(G64+G67)</f>
        <v>107.4</v>
      </c>
      <c r="H63" s="140">
        <f>SUM(H64+H67)</f>
        <v>207.4</v>
      </c>
    </row>
    <row r="64" spans="1:8" ht="30" customHeight="1" x14ac:dyDescent="0.25">
      <c r="A64" s="214" t="s">
        <v>192</v>
      </c>
      <c r="B64" s="170" t="s">
        <v>25</v>
      </c>
      <c r="C64" s="170" t="s">
        <v>22</v>
      </c>
      <c r="D64" s="170" t="s">
        <v>186</v>
      </c>
      <c r="E64" s="170"/>
      <c r="F64" s="171">
        <f t="shared" ref="F64:H68" si="8">SUM(F65)</f>
        <v>100</v>
      </c>
      <c r="G64" s="172">
        <f t="shared" si="8"/>
        <v>0</v>
      </c>
      <c r="H64" s="173">
        <f t="shared" si="8"/>
        <v>100</v>
      </c>
    </row>
    <row r="65" spans="1:8" ht="15" customHeight="1" x14ac:dyDescent="0.25">
      <c r="A65" s="71" t="s">
        <v>115</v>
      </c>
      <c r="B65" s="93" t="s">
        <v>25</v>
      </c>
      <c r="C65" s="93" t="s">
        <v>22</v>
      </c>
      <c r="D65" s="93" t="s">
        <v>186</v>
      </c>
      <c r="E65" s="93" t="s">
        <v>116</v>
      </c>
      <c r="F65" s="115">
        <f t="shared" si="8"/>
        <v>100</v>
      </c>
      <c r="G65" s="104">
        <f t="shared" si="8"/>
        <v>0</v>
      </c>
      <c r="H65" s="141">
        <f t="shared" si="8"/>
        <v>100</v>
      </c>
    </row>
    <row r="66" spans="1:8" ht="26.25" x14ac:dyDescent="0.25">
      <c r="A66" s="70" t="s">
        <v>117</v>
      </c>
      <c r="B66" s="93" t="s">
        <v>25</v>
      </c>
      <c r="C66" s="93" t="s">
        <v>22</v>
      </c>
      <c r="D66" s="93" t="s">
        <v>186</v>
      </c>
      <c r="E66" s="93" t="s">
        <v>118</v>
      </c>
      <c r="F66" s="115">
        <v>100</v>
      </c>
      <c r="G66" s="104">
        <v>0</v>
      </c>
      <c r="H66" s="141">
        <f>SUM(F66+G66)</f>
        <v>100</v>
      </c>
    </row>
    <row r="67" spans="1:8" ht="34.5" x14ac:dyDescent="0.25">
      <c r="A67" s="214" t="s">
        <v>198</v>
      </c>
      <c r="B67" s="170" t="s">
        <v>25</v>
      </c>
      <c r="C67" s="170" t="s">
        <v>22</v>
      </c>
      <c r="D67" s="170" t="s">
        <v>199</v>
      </c>
      <c r="E67" s="170"/>
      <c r="F67" s="171">
        <f t="shared" si="8"/>
        <v>0</v>
      </c>
      <c r="G67" s="172">
        <f t="shared" si="8"/>
        <v>107.4</v>
      </c>
      <c r="H67" s="173">
        <f t="shared" si="8"/>
        <v>107.4</v>
      </c>
    </row>
    <row r="68" spans="1:8" ht="18" customHeight="1" x14ac:dyDescent="0.25">
      <c r="A68" s="71" t="s">
        <v>115</v>
      </c>
      <c r="B68" s="93" t="s">
        <v>25</v>
      </c>
      <c r="C68" s="93" t="s">
        <v>22</v>
      </c>
      <c r="D68" s="180" t="s">
        <v>199</v>
      </c>
      <c r="E68" s="93" t="s">
        <v>116</v>
      </c>
      <c r="F68" s="115">
        <f t="shared" si="8"/>
        <v>0</v>
      </c>
      <c r="G68" s="104">
        <f t="shared" si="8"/>
        <v>107.4</v>
      </c>
      <c r="H68" s="141">
        <f t="shared" si="8"/>
        <v>107.4</v>
      </c>
    </row>
    <row r="69" spans="1:8" ht="26.25" x14ac:dyDescent="0.25">
      <c r="A69" s="70" t="s">
        <v>117</v>
      </c>
      <c r="B69" s="93" t="s">
        <v>25</v>
      </c>
      <c r="C69" s="93" t="s">
        <v>22</v>
      </c>
      <c r="D69" s="180" t="s">
        <v>199</v>
      </c>
      <c r="E69" s="93" t="s">
        <v>118</v>
      </c>
      <c r="F69" s="115">
        <v>0</v>
      </c>
      <c r="G69" s="104">
        <v>107.4</v>
      </c>
      <c r="H69" s="141">
        <f>SUM(F69+G69)</f>
        <v>107.4</v>
      </c>
    </row>
    <row r="70" spans="1:8" x14ac:dyDescent="0.25">
      <c r="A70" s="63" t="s">
        <v>15</v>
      </c>
      <c r="B70" s="64" t="s">
        <v>25</v>
      </c>
      <c r="C70" s="64" t="s">
        <v>24</v>
      </c>
      <c r="D70" s="64"/>
      <c r="E70" s="64"/>
      <c r="F70" s="116">
        <f t="shared" ref="F70:H70" si="9">SUM(F71)</f>
        <v>12.6</v>
      </c>
      <c r="G70" s="116">
        <f t="shared" si="9"/>
        <v>-4.5</v>
      </c>
      <c r="H70" s="142">
        <f t="shared" si="9"/>
        <v>8.1</v>
      </c>
    </row>
    <row r="71" spans="1:8" ht="15" customHeight="1" x14ac:dyDescent="0.25">
      <c r="A71" s="62" t="s">
        <v>109</v>
      </c>
      <c r="B71" s="93" t="s">
        <v>25</v>
      </c>
      <c r="C71" s="93" t="s">
        <v>24</v>
      </c>
      <c r="D71" s="93" t="s">
        <v>159</v>
      </c>
      <c r="E71" s="93"/>
      <c r="F71" s="115">
        <f t="shared" ref="F71:H73" si="10">SUM(F72)</f>
        <v>12.6</v>
      </c>
      <c r="G71" s="104">
        <f t="shared" si="10"/>
        <v>-4.5</v>
      </c>
      <c r="H71" s="141">
        <f t="shared" si="10"/>
        <v>8.1</v>
      </c>
    </row>
    <row r="72" spans="1:8" ht="15" customHeight="1" x14ac:dyDescent="0.25">
      <c r="A72" s="168" t="s">
        <v>179</v>
      </c>
      <c r="B72" s="170" t="s">
        <v>25</v>
      </c>
      <c r="C72" s="170" t="s">
        <v>24</v>
      </c>
      <c r="D72" s="170" t="s">
        <v>166</v>
      </c>
      <c r="E72" s="170"/>
      <c r="F72" s="171">
        <f t="shared" si="10"/>
        <v>12.6</v>
      </c>
      <c r="G72" s="172">
        <f t="shared" si="10"/>
        <v>-4.5</v>
      </c>
      <c r="H72" s="173">
        <f t="shared" si="10"/>
        <v>8.1</v>
      </c>
    </row>
    <row r="73" spans="1:8" ht="15" customHeight="1" x14ac:dyDescent="0.25">
      <c r="A73" s="71" t="s">
        <v>115</v>
      </c>
      <c r="B73" s="93" t="s">
        <v>25</v>
      </c>
      <c r="C73" s="93" t="s">
        <v>24</v>
      </c>
      <c r="D73" s="93" t="s">
        <v>166</v>
      </c>
      <c r="E73" s="93" t="s">
        <v>116</v>
      </c>
      <c r="F73" s="115">
        <f t="shared" si="10"/>
        <v>12.6</v>
      </c>
      <c r="G73" s="104">
        <f t="shared" si="10"/>
        <v>-4.5</v>
      </c>
      <c r="H73" s="141">
        <f t="shared" si="10"/>
        <v>8.1</v>
      </c>
    </row>
    <row r="74" spans="1:8" ht="25.5" customHeight="1" thickBot="1" x14ac:dyDescent="0.3">
      <c r="A74" s="75" t="s">
        <v>117</v>
      </c>
      <c r="B74" s="15" t="s">
        <v>25</v>
      </c>
      <c r="C74" s="15" t="s">
        <v>24</v>
      </c>
      <c r="D74" s="15" t="s">
        <v>166</v>
      </c>
      <c r="E74" s="15" t="s">
        <v>118</v>
      </c>
      <c r="F74" s="117">
        <v>12.6</v>
      </c>
      <c r="G74" s="105">
        <v>-4.5</v>
      </c>
      <c r="H74" s="143">
        <f>SUM(F74+G74)</f>
        <v>8.1</v>
      </c>
    </row>
    <row r="75" spans="1:8" x14ac:dyDescent="0.25">
      <c r="A75" s="65" t="s">
        <v>16</v>
      </c>
      <c r="B75" s="66" t="s">
        <v>26</v>
      </c>
      <c r="C75" s="66" t="s">
        <v>108</v>
      </c>
      <c r="D75" s="66"/>
      <c r="E75" s="66"/>
      <c r="F75" s="113">
        <f>SUM(F76+F92)</f>
        <v>183.9</v>
      </c>
      <c r="G75" s="103">
        <f>SUM(G76+G92)</f>
        <v>-21.300000000000011</v>
      </c>
      <c r="H75" s="144">
        <f>SUM(H76+H92)</f>
        <v>162.6</v>
      </c>
    </row>
    <row r="76" spans="1:8" x14ac:dyDescent="0.25">
      <c r="A76" s="60" t="s">
        <v>32</v>
      </c>
      <c r="B76" s="56" t="s">
        <v>26</v>
      </c>
      <c r="C76" s="56" t="s">
        <v>21</v>
      </c>
      <c r="D76" s="56"/>
      <c r="E76" s="56"/>
      <c r="F76" s="114">
        <f>SUM(F77+F83+F86+F89)</f>
        <v>183.9</v>
      </c>
      <c r="G76" s="114">
        <f>SUM(G77+G83+G86+G89)</f>
        <v>-124.2</v>
      </c>
      <c r="H76" s="140">
        <f>SUM(H77+H83+H86+H89)</f>
        <v>59.7</v>
      </c>
    </row>
    <row r="77" spans="1:8" ht="15" customHeight="1" x14ac:dyDescent="0.25">
      <c r="A77" s="62" t="s">
        <v>109</v>
      </c>
      <c r="B77" s="93" t="s">
        <v>26</v>
      </c>
      <c r="C77" s="93" t="s">
        <v>21</v>
      </c>
      <c r="D77" s="93" t="s">
        <v>159</v>
      </c>
      <c r="E77" s="93"/>
      <c r="F77" s="115">
        <f>SUM(F78)</f>
        <v>153.9</v>
      </c>
      <c r="G77" s="104">
        <f>SUM(G78)</f>
        <v>-153.9</v>
      </c>
      <c r="H77" s="141">
        <f>SUM(H78)</f>
        <v>0</v>
      </c>
    </row>
    <row r="78" spans="1:8" ht="15" customHeight="1" x14ac:dyDescent="0.25">
      <c r="A78" s="169" t="s">
        <v>180</v>
      </c>
      <c r="B78" s="170" t="s">
        <v>26</v>
      </c>
      <c r="C78" s="170" t="s">
        <v>21</v>
      </c>
      <c r="D78" s="170" t="s">
        <v>167</v>
      </c>
      <c r="E78" s="170"/>
      <c r="F78" s="171">
        <f>SUM(F79+F81)</f>
        <v>153.9</v>
      </c>
      <c r="G78" s="172">
        <f>SUM(G79+G81)</f>
        <v>-153.9</v>
      </c>
      <c r="H78" s="173">
        <f>SUM(H79+H81)</f>
        <v>0</v>
      </c>
    </row>
    <row r="79" spans="1:8" ht="37.5" customHeight="1" x14ac:dyDescent="0.25">
      <c r="A79" s="71" t="s">
        <v>111</v>
      </c>
      <c r="B79" s="93" t="s">
        <v>26</v>
      </c>
      <c r="C79" s="93" t="s">
        <v>21</v>
      </c>
      <c r="D79" s="93" t="s">
        <v>167</v>
      </c>
      <c r="E79" s="93" t="s">
        <v>112</v>
      </c>
      <c r="F79" s="115">
        <f>SUM(F80)</f>
        <v>60.9</v>
      </c>
      <c r="G79" s="104">
        <f>SUM(G80)</f>
        <v>-60.9</v>
      </c>
      <c r="H79" s="141">
        <f>SUM(H80)</f>
        <v>0</v>
      </c>
    </row>
    <row r="80" spans="1:8" ht="26.25" x14ac:dyDescent="0.25">
      <c r="A80" s="70" t="s">
        <v>114</v>
      </c>
      <c r="B80" s="93" t="s">
        <v>26</v>
      </c>
      <c r="C80" s="93" t="s">
        <v>21</v>
      </c>
      <c r="D80" s="93" t="s">
        <v>167</v>
      </c>
      <c r="E80" s="93" t="s">
        <v>113</v>
      </c>
      <c r="F80" s="115">
        <v>60.9</v>
      </c>
      <c r="G80" s="104">
        <v>-60.9</v>
      </c>
      <c r="H80" s="141">
        <f>SUM(F80+G80)</f>
        <v>0</v>
      </c>
    </row>
    <row r="81" spans="1:8" ht="15" customHeight="1" x14ac:dyDescent="0.25">
      <c r="A81" s="71" t="s">
        <v>115</v>
      </c>
      <c r="B81" s="93" t="s">
        <v>26</v>
      </c>
      <c r="C81" s="93" t="s">
        <v>21</v>
      </c>
      <c r="D81" s="93" t="s">
        <v>167</v>
      </c>
      <c r="E81" s="93" t="s">
        <v>116</v>
      </c>
      <c r="F81" s="115">
        <f>SUM(F82)</f>
        <v>93</v>
      </c>
      <c r="G81" s="104">
        <f>SUM(G82)</f>
        <v>-93</v>
      </c>
      <c r="H81" s="141">
        <f>SUM(H82)</f>
        <v>0</v>
      </c>
    </row>
    <row r="82" spans="1:8" ht="26.25" x14ac:dyDescent="0.25">
      <c r="A82" s="70" t="s">
        <v>117</v>
      </c>
      <c r="B82" s="93" t="s">
        <v>26</v>
      </c>
      <c r="C82" s="93" t="s">
        <v>21</v>
      </c>
      <c r="D82" s="93" t="s">
        <v>167</v>
      </c>
      <c r="E82" s="93" t="s">
        <v>118</v>
      </c>
      <c r="F82" s="115">
        <v>93</v>
      </c>
      <c r="G82" s="104">
        <v>-93</v>
      </c>
      <c r="H82" s="141">
        <f>SUM(F82+G82)</f>
        <v>0</v>
      </c>
    </row>
    <row r="83" spans="1:8" ht="39" customHeight="1" x14ac:dyDescent="0.25">
      <c r="A83" s="240" t="s">
        <v>204</v>
      </c>
      <c r="B83" s="182" t="s">
        <v>26</v>
      </c>
      <c r="C83" s="182" t="s">
        <v>21</v>
      </c>
      <c r="D83" s="186" t="s">
        <v>202</v>
      </c>
      <c r="E83" s="182"/>
      <c r="F83" s="183">
        <f t="shared" ref="F83:H87" si="11">SUM(F84)</f>
        <v>0</v>
      </c>
      <c r="G83" s="184">
        <f t="shared" si="11"/>
        <v>26.9</v>
      </c>
      <c r="H83" s="185">
        <f t="shared" si="11"/>
        <v>26.9</v>
      </c>
    </row>
    <row r="84" spans="1:8" ht="15" customHeight="1" x14ac:dyDescent="0.25">
      <c r="A84" s="71" t="s">
        <v>115</v>
      </c>
      <c r="B84" s="93" t="s">
        <v>26</v>
      </c>
      <c r="C84" s="93" t="s">
        <v>21</v>
      </c>
      <c r="D84" s="93" t="s">
        <v>202</v>
      </c>
      <c r="E84" s="93" t="s">
        <v>116</v>
      </c>
      <c r="F84" s="115">
        <f t="shared" si="11"/>
        <v>0</v>
      </c>
      <c r="G84" s="104">
        <f t="shared" si="11"/>
        <v>26.9</v>
      </c>
      <c r="H84" s="141">
        <f t="shared" si="11"/>
        <v>26.9</v>
      </c>
    </row>
    <row r="85" spans="1:8" ht="26.25" x14ac:dyDescent="0.25">
      <c r="A85" s="70" t="s">
        <v>117</v>
      </c>
      <c r="B85" s="93" t="s">
        <v>26</v>
      </c>
      <c r="C85" s="93" t="s">
        <v>21</v>
      </c>
      <c r="D85" s="93" t="s">
        <v>202</v>
      </c>
      <c r="E85" s="93" t="s">
        <v>118</v>
      </c>
      <c r="F85" s="115">
        <v>0</v>
      </c>
      <c r="G85" s="104">
        <v>26.9</v>
      </c>
      <c r="H85" s="141">
        <f>SUM(F85+G85)</f>
        <v>26.9</v>
      </c>
    </row>
    <row r="86" spans="1:8" ht="36.75" x14ac:dyDescent="0.25">
      <c r="A86" s="241" t="s">
        <v>205</v>
      </c>
      <c r="B86" s="182" t="s">
        <v>26</v>
      </c>
      <c r="C86" s="182" t="s">
        <v>21</v>
      </c>
      <c r="D86" s="186" t="s">
        <v>203</v>
      </c>
      <c r="E86" s="182"/>
      <c r="F86" s="183">
        <f t="shared" si="11"/>
        <v>0</v>
      </c>
      <c r="G86" s="184">
        <f t="shared" si="11"/>
        <v>30</v>
      </c>
      <c r="H86" s="185">
        <f t="shared" si="11"/>
        <v>30</v>
      </c>
    </row>
    <row r="87" spans="1:8" ht="15.75" customHeight="1" x14ac:dyDescent="0.25">
      <c r="A87" s="71" t="s">
        <v>115</v>
      </c>
      <c r="B87" s="93" t="s">
        <v>26</v>
      </c>
      <c r="C87" s="93" t="s">
        <v>21</v>
      </c>
      <c r="D87" s="93" t="s">
        <v>203</v>
      </c>
      <c r="E87" s="93" t="s">
        <v>116</v>
      </c>
      <c r="F87" s="115">
        <f t="shared" si="11"/>
        <v>0</v>
      </c>
      <c r="G87" s="104">
        <f t="shared" si="11"/>
        <v>30</v>
      </c>
      <c r="H87" s="141">
        <f t="shared" si="11"/>
        <v>30</v>
      </c>
    </row>
    <row r="88" spans="1:8" ht="26.25" x14ac:dyDescent="0.25">
      <c r="A88" s="70" t="s">
        <v>117</v>
      </c>
      <c r="B88" s="93" t="s">
        <v>26</v>
      </c>
      <c r="C88" s="93" t="s">
        <v>21</v>
      </c>
      <c r="D88" s="93" t="s">
        <v>203</v>
      </c>
      <c r="E88" s="93" t="s">
        <v>118</v>
      </c>
      <c r="F88" s="115">
        <v>0</v>
      </c>
      <c r="G88" s="104">
        <v>30</v>
      </c>
      <c r="H88" s="141">
        <f>SUM(F88+G88)</f>
        <v>30</v>
      </c>
    </row>
    <row r="89" spans="1:8" ht="24.75" customHeight="1" x14ac:dyDescent="0.25">
      <c r="A89" s="214" t="s">
        <v>193</v>
      </c>
      <c r="B89" s="182" t="s">
        <v>26</v>
      </c>
      <c r="C89" s="182" t="s">
        <v>21</v>
      </c>
      <c r="D89" s="186" t="s">
        <v>187</v>
      </c>
      <c r="E89" s="182"/>
      <c r="F89" s="183">
        <f t="shared" ref="F89:H90" si="12">SUM(F90)</f>
        <v>30</v>
      </c>
      <c r="G89" s="184">
        <f t="shared" si="12"/>
        <v>-27.2</v>
      </c>
      <c r="H89" s="185">
        <f t="shared" si="12"/>
        <v>2.8000000000000007</v>
      </c>
    </row>
    <row r="90" spans="1:8" ht="15" customHeight="1" x14ac:dyDescent="0.25">
      <c r="A90" s="71" t="s">
        <v>115</v>
      </c>
      <c r="B90" s="93" t="s">
        <v>26</v>
      </c>
      <c r="C90" s="93" t="s">
        <v>21</v>
      </c>
      <c r="D90" s="93" t="s">
        <v>187</v>
      </c>
      <c r="E90" s="93" t="s">
        <v>116</v>
      </c>
      <c r="F90" s="115">
        <f t="shared" si="12"/>
        <v>30</v>
      </c>
      <c r="G90" s="104">
        <f t="shared" si="12"/>
        <v>-27.2</v>
      </c>
      <c r="H90" s="141">
        <f t="shared" si="12"/>
        <v>2.8000000000000007</v>
      </c>
    </row>
    <row r="91" spans="1:8" ht="26.25" x14ac:dyDescent="0.25">
      <c r="A91" s="70" t="s">
        <v>117</v>
      </c>
      <c r="B91" s="93" t="s">
        <v>26</v>
      </c>
      <c r="C91" s="93" t="s">
        <v>21</v>
      </c>
      <c r="D91" s="93" t="s">
        <v>187</v>
      </c>
      <c r="E91" s="93" t="s">
        <v>118</v>
      </c>
      <c r="F91" s="115">
        <v>30</v>
      </c>
      <c r="G91" s="104">
        <v>-27.2</v>
      </c>
      <c r="H91" s="141">
        <f>SUM(F91+G91)</f>
        <v>2.8000000000000007</v>
      </c>
    </row>
    <row r="92" spans="1:8" x14ac:dyDescent="0.25">
      <c r="A92" s="242" t="s">
        <v>206</v>
      </c>
      <c r="B92" s="64" t="s">
        <v>26</v>
      </c>
      <c r="C92" s="64" t="s">
        <v>23</v>
      </c>
      <c r="D92" s="64"/>
      <c r="E92" s="64"/>
      <c r="F92" s="116">
        <f>SUM(F93)</f>
        <v>0</v>
      </c>
      <c r="G92" s="116">
        <f>SUM(G93)</f>
        <v>102.89999999999999</v>
      </c>
      <c r="H92" s="142">
        <f>SUM(H93)</f>
        <v>102.89999999999999</v>
      </c>
    </row>
    <row r="93" spans="1:8" x14ac:dyDescent="0.25">
      <c r="A93" s="62" t="s">
        <v>109</v>
      </c>
      <c r="B93" s="93" t="s">
        <v>26</v>
      </c>
      <c r="C93" s="93" t="s">
        <v>23</v>
      </c>
      <c r="D93" s="93" t="s">
        <v>159</v>
      </c>
      <c r="E93" s="93"/>
      <c r="F93" s="115">
        <f>SUM(F94)</f>
        <v>0</v>
      </c>
      <c r="G93" s="104">
        <f>SUM(G94)</f>
        <v>102.89999999999999</v>
      </c>
      <c r="H93" s="141">
        <f>SUM(H94)</f>
        <v>102.89999999999999</v>
      </c>
    </row>
    <row r="94" spans="1:8" ht="15.75" customHeight="1" x14ac:dyDescent="0.25">
      <c r="A94" s="168" t="s">
        <v>172</v>
      </c>
      <c r="B94" s="170" t="s">
        <v>26</v>
      </c>
      <c r="C94" s="170" t="s">
        <v>23</v>
      </c>
      <c r="D94" s="170" t="s">
        <v>160</v>
      </c>
      <c r="E94" s="170"/>
      <c r="F94" s="171">
        <f>SUM(F95+F97)</f>
        <v>0</v>
      </c>
      <c r="G94" s="172">
        <f>SUM(G95+G97)</f>
        <v>102.89999999999999</v>
      </c>
      <c r="H94" s="173">
        <f>SUM(H95+H97)</f>
        <v>102.89999999999999</v>
      </c>
    </row>
    <row r="95" spans="1:8" ht="38.25" customHeight="1" x14ac:dyDescent="0.25">
      <c r="A95" s="71" t="s">
        <v>111</v>
      </c>
      <c r="B95" s="93" t="s">
        <v>26</v>
      </c>
      <c r="C95" s="93" t="s">
        <v>23</v>
      </c>
      <c r="D95" s="93" t="s">
        <v>160</v>
      </c>
      <c r="E95" s="93" t="s">
        <v>112</v>
      </c>
      <c r="F95" s="115">
        <f>SUM(F96)</f>
        <v>0</v>
      </c>
      <c r="G95" s="104">
        <f>SUM(G96)</f>
        <v>95.8</v>
      </c>
      <c r="H95" s="141">
        <f>SUM(H96)</f>
        <v>95.8</v>
      </c>
    </row>
    <row r="96" spans="1:8" ht="26.25" x14ac:dyDescent="0.25">
      <c r="A96" s="70" t="s">
        <v>114</v>
      </c>
      <c r="B96" s="93" t="s">
        <v>26</v>
      </c>
      <c r="C96" s="93" t="s">
        <v>23</v>
      </c>
      <c r="D96" s="93" t="s">
        <v>160</v>
      </c>
      <c r="E96" s="93" t="s">
        <v>113</v>
      </c>
      <c r="F96" s="115">
        <v>0</v>
      </c>
      <c r="G96" s="104">
        <v>95.8</v>
      </c>
      <c r="H96" s="141">
        <f>SUM(F96+G96)</f>
        <v>95.8</v>
      </c>
    </row>
    <row r="97" spans="1:8" ht="15.75" customHeight="1" x14ac:dyDescent="0.25">
      <c r="A97" s="71" t="s">
        <v>115</v>
      </c>
      <c r="B97" s="93" t="s">
        <v>26</v>
      </c>
      <c r="C97" s="93" t="s">
        <v>23</v>
      </c>
      <c r="D97" s="93" t="s">
        <v>160</v>
      </c>
      <c r="E97" s="93" t="s">
        <v>116</v>
      </c>
      <c r="F97" s="115">
        <f>SUM(F98)</f>
        <v>0</v>
      </c>
      <c r="G97" s="104">
        <f>SUM(G98)</f>
        <v>7.1</v>
      </c>
      <c r="H97" s="141">
        <f>SUM(H98)</f>
        <v>7.1</v>
      </c>
    </row>
    <row r="98" spans="1:8" ht="27" thickBot="1" x14ac:dyDescent="0.3">
      <c r="A98" s="75" t="s">
        <v>117</v>
      </c>
      <c r="B98" s="15" t="s">
        <v>26</v>
      </c>
      <c r="C98" s="15" t="s">
        <v>23</v>
      </c>
      <c r="D98" s="15" t="s">
        <v>160</v>
      </c>
      <c r="E98" s="15" t="s">
        <v>118</v>
      </c>
      <c r="F98" s="117">
        <v>0</v>
      </c>
      <c r="G98" s="105">
        <v>7.1</v>
      </c>
      <c r="H98" s="143">
        <f>SUM(F98+G98)</f>
        <v>7.1</v>
      </c>
    </row>
    <row r="99" spans="1:8" x14ac:dyDescent="0.25">
      <c r="A99" s="65" t="s">
        <v>137</v>
      </c>
      <c r="B99" s="66">
        <v>10</v>
      </c>
      <c r="C99" s="66" t="s">
        <v>108</v>
      </c>
      <c r="D99" s="66"/>
      <c r="E99" s="66"/>
      <c r="F99" s="113">
        <f t="shared" ref="F99:F104" si="13">SUM(F100)</f>
        <v>15.9</v>
      </c>
      <c r="G99" s="103">
        <f t="shared" ref="G99:H102" si="14">SUM(G100)</f>
        <v>-5.3</v>
      </c>
      <c r="H99" s="144">
        <f t="shared" si="14"/>
        <v>10.600000000000001</v>
      </c>
    </row>
    <row r="100" spans="1:8" x14ac:dyDescent="0.25">
      <c r="A100" s="60" t="s">
        <v>138</v>
      </c>
      <c r="B100" s="56" t="s">
        <v>135</v>
      </c>
      <c r="C100" s="56" t="s">
        <v>21</v>
      </c>
      <c r="D100" s="56"/>
      <c r="E100" s="56"/>
      <c r="F100" s="114">
        <f t="shared" si="13"/>
        <v>15.9</v>
      </c>
      <c r="G100" s="122">
        <f t="shared" si="14"/>
        <v>-5.3</v>
      </c>
      <c r="H100" s="145">
        <f t="shared" si="14"/>
        <v>10.600000000000001</v>
      </c>
    </row>
    <row r="101" spans="1:8" ht="15" customHeight="1" x14ac:dyDescent="0.25">
      <c r="A101" s="62" t="s">
        <v>109</v>
      </c>
      <c r="B101" s="93" t="s">
        <v>135</v>
      </c>
      <c r="C101" s="93" t="s">
        <v>21</v>
      </c>
      <c r="D101" s="93" t="s">
        <v>159</v>
      </c>
      <c r="E101" s="93"/>
      <c r="F101" s="115">
        <f t="shared" si="13"/>
        <v>15.9</v>
      </c>
      <c r="G101" s="104">
        <f t="shared" si="14"/>
        <v>-5.3</v>
      </c>
      <c r="H101" s="141">
        <f t="shared" si="14"/>
        <v>10.600000000000001</v>
      </c>
    </row>
    <row r="102" spans="1:8" ht="15" customHeight="1" x14ac:dyDescent="0.25">
      <c r="A102" s="169" t="s">
        <v>181</v>
      </c>
      <c r="B102" s="170" t="s">
        <v>135</v>
      </c>
      <c r="C102" s="170" t="s">
        <v>21</v>
      </c>
      <c r="D102" s="170" t="s">
        <v>168</v>
      </c>
      <c r="E102" s="170"/>
      <c r="F102" s="171">
        <f t="shared" si="13"/>
        <v>15.9</v>
      </c>
      <c r="G102" s="172">
        <f t="shared" si="14"/>
        <v>-5.3</v>
      </c>
      <c r="H102" s="173">
        <f t="shared" si="14"/>
        <v>10.600000000000001</v>
      </c>
    </row>
    <row r="103" spans="1:8" ht="15" customHeight="1" x14ac:dyDescent="0.25">
      <c r="A103" s="76" t="s">
        <v>139</v>
      </c>
      <c r="B103" s="67" t="s">
        <v>135</v>
      </c>
      <c r="C103" s="93" t="s">
        <v>21</v>
      </c>
      <c r="D103" s="93" t="s">
        <v>168</v>
      </c>
      <c r="E103" s="93" t="s">
        <v>136</v>
      </c>
      <c r="F103" s="115">
        <f t="shared" si="13"/>
        <v>15.9</v>
      </c>
      <c r="G103" s="104">
        <f>SUM(G104)</f>
        <v>-5.3</v>
      </c>
      <c r="H103" s="141">
        <f>SUM(H104)</f>
        <v>10.600000000000001</v>
      </c>
    </row>
    <row r="104" spans="1:8" ht="25.5" x14ac:dyDescent="0.25">
      <c r="A104" s="76" t="s">
        <v>140</v>
      </c>
      <c r="B104" s="67" t="s">
        <v>135</v>
      </c>
      <c r="C104" s="93" t="s">
        <v>21</v>
      </c>
      <c r="D104" s="93" t="s">
        <v>168</v>
      </c>
      <c r="E104" s="93" t="s">
        <v>141</v>
      </c>
      <c r="F104" s="115">
        <f t="shared" si="13"/>
        <v>15.9</v>
      </c>
      <c r="G104" s="104">
        <f>SUM(G105)</f>
        <v>-5.3</v>
      </c>
      <c r="H104" s="141">
        <f>SUM(H105)</f>
        <v>10.600000000000001</v>
      </c>
    </row>
    <row r="105" spans="1:8" ht="26.25" thickBot="1" x14ac:dyDescent="0.3">
      <c r="A105" s="77" t="s">
        <v>142</v>
      </c>
      <c r="B105" s="68" t="s">
        <v>135</v>
      </c>
      <c r="C105" s="15" t="s">
        <v>21</v>
      </c>
      <c r="D105" s="15" t="s">
        <v>168</v>
      </c>
      <c r="E105" s="15" t="s">
        <v>143</v>
      </c>
      <c r="F105" s="117">
        <v>15.9</v>
      </c>
      <c r="G105" s="105">
        <v>-5.3</v>
      </c>
      <c r="H105" s="143">
        <f>SUM(F105+G105)</f>
        <v>10.600000000000001</v>
      </c>
    </row>
    <row r="106" spans="1:8" x14ac:dyDescent="0.25">
      <c r="A106" s="65" t="s">
        <v>17</v>
      </c>
      <c r="B106" s="66" t="s">
        <v>29</v>
      </c>
      <c r="C106" s="66" t="s">
        <v>108</v>
      </c>
      <c r="D106" s="66"/>
      <c r="E106" s="66"/>
      <c r="F106" s="113">
        <f t="shared" ref="F106:H110" si="15">SUM(F107)</f>
        <v>1</v>
      </c>
      <c r="G106" s="103">
        <f t="shared" si="15"/>
        <v>-1</v>
      </c>
      <c r="H106" s="144">
        <f t="shared" si="15"/>
        <v>0</v>
      </c>
    </row>
    <row r="107" spans="1:8" x14ac:dyDescent="0.25">
      <c r="A107" s="60" t="s">
        <v>33</v>
      </c>
      <c r="B107" s="56" t="s">
        <v>29</v>
      </c>
      <c r="C107" s="56" t="s">
        <v>22</v>
      </c>
      <c r="D107" s="56"/>
      <c r="E107" s="56"/>
      <c r="F107" s="114">
        <f t="shared" si="15"/>
        <v>1</v>
      </c>
      <c r="G107" s="122">
        <f t="shared" si="15"/>
        <v>-1</v>
      </c>
      <c r="H107" s="145">
        <f t="shared" si="15"/>
        <v>0</v>
      </c>
    </row>
    <row r="108" spans="1:8" ht="15" customHeight="1" x14ac:dyDescent="0.25">
      <c r="A108" s="62" t="s">
        <v>109</v>
      </c>
      <c r="B108" s="93" t="s">
        <v>29</v>
      </c>
      <c r="C108" s="93" t="s">
        <v>22</v>
      </c>
      <c r="D108" s="93" t="s">
        <v>159</v>
      </c>
      <c r="E108" s="93"/>
      <c r="F108" s="115">
        <f t="shared" si="15"/>
        <v>1</v>
      </c>
      <c r="G108" s="104">
        <f t="shared" si="15"/>
        <v>-1</v>
      </c>
      <c r="H108" s="141">
        <f t="shared" si="15"/>
        <v>0</v>
      </c>
    </row>
    <row r="109" spans="1:8" ht="28.5" customHeight="1" x14ac:dyDescent="0.25">
      <c r="A109" s="177" t="s">
        <v>182</v>
      </c>
      <c r="B109" s="170" t="s">
        <v>29</v>
      </c>
      <c r="C109" s="170" t="s">
        <v>22</v>
      </c>
      <c r="D109" s="170" t="s">
        <v>169</v>
      </c>
      <c r="E109" s="170"/>
      <c r="F109" s="171">
        <f t="shared" si="15"/>
        <v>1</v>
      </c>
      <c r="G109" s="172">
        <f t="shared" si="15"/>
        <v>-1</v>
      </c>
      <c r="H109" s="173">
        <f t="shared" si="15"/>
        <v>0</v>
      </c>
    </row>
    <row r="110" spans="1:8" ht="15" customHeight="1" x14ac:dyDescent="0.25">
      <c r="A110" s="176" t="s">
        <v>115</v>
      </c>
      <c r="B110" s="67" t="s">
        <v>29</v>
      </c>
      <c r="C110" s="93" t="s">
        <v>22</v>
      </c>
      <c r="D110" s="93" t="s">
        <v>169</v>
      </c>
      <c r="E110" s="93" t="s">
        <v>116</v>
      </c>
      <c r="F110" s="115">
        <f t="shared" si="15"/>
        <v>1</v>
      </c>
      <c r="G110" s="104">
        <f t="shared" si="15"/>
        <v>-1</v>
      </c>
      <c r="H110" s="141">
        <f t="shared" si="15"/>
        <v>0</v>
      </c>
    </row>
    <row r="111" spans="1:8" ht="26.25" thickBot="1" x14ac:dyDescent="0.3">
      <c r="A111" s="77" t="s">
        <v>117</v>
      </c>
      <c r="B111" s="15" t="s">
        <v>29</v>
      </c>
      <c r="C111" s="15" t="s">
        <v>22</v>
      </c>
      <c r="D111" s="15" t="s">
        <v>169</v>
      </c>
      <c r="E111" s="15" t="s">
        <v>118</v>
      </c>
      <c r="F111" s="117">
        <v>1</v>
      </c>
      <c r="G111" s="105">
        <v>-1</v>
      </c>
      <c r="H111" s="143">
        <f>SUM(F111+G111)</f>
        <v>0</v>
      </c>
    </row>
    <row r="112" spans="1:8" ht="29.25" customHeight="1" x14ac:dyDescent="0.25">
      <c r="A112" s="78" t="s">
        <v>123</v>
      </c>
      <c r="B112" s="66" t="s">
        <v>38</v>
      </c>
      <c r="C112" s="66" t="s">
        <v>108</v>
      </c>
      <c r="D112" s="66"/>
      <c r="E112" s="66"/>
      <c r="F112" s="113">
        <f t="shared" ref="F112:H116" si="16">SUM(F113)</f>
        <v>1</v>
      </c>
      <c r="G112" s="103">
        <f t="shared" si="16"/>
        <v>0</v>
      </c>
      <c r="H112" s="144">
        <f t="shared" si="16"/>
        <v>1</v>
      </c>
    </row>
    <row r="113" spans="1:8" x14ac:dyDescent="0.25">
      <c r="A113" s="60" t="s">
        <v>36</v>
      </c>
      <c r="B113" s="56" t="s">
        <v>38</v>
      </c>
      <c r="C113" s="56" t="s">
        <v>24</v>
      </c>
      <c r="D113" s="56"/>
      <c r="E113" s="56"/>
      <c r="F113" s="114">
        <f>SUM(F114)</f>
        <v>1</v>
      </c>
      <c r="G113" s="114">
        <f>SUM(G114)</f>
        <v>0</v>
      </c>
      <c r="H113" s="140">
        <f>SUM(H114)</f>
        <v>1</v>
      </c>
    </row>
    <row r="114" spans="1:8" ht="15" customHeight="1" x14ac:dyDescent="0.25">
      <c r="A114" s="62" t="s">
        <v>109</v>
      </c>
      <c r="B114" s="170" t="s">
        <v>38</v>
      </c>
      <c r="C114" s="170" t="s">
        <v>24</v>
      </c>
      <c r="D114" s="170" t="s">
        <v>159</v>
      </c>
      <c r="E114" s="170"/>
      <c r="F114" s="171">
        <f t="shared" si="16"/>
        <v>1</v>
      </c>
      <c r="G114" s="172">
        <f t="shared" si="16"/>
        <v>0</v>
      </c>
      <c r="H114" s="173">
        <f t="shared" si="16"/>
        <v>1</v>
      </c>
    </row>
    <row r="115" spans="1:8" ht="45.75" customHeight="1" x14ac:dyDescent="0.25">
      <c r="A115" s="178" t="s">
        <v>183</v>
      </c>
      <c r="B115" s="69" t="s">
        <v>38</v>
      </c>
      <c r="C115" s="69" t="s">
        <v>24</v>
      </c>
      <c r="D115" s="69" t="s">
        <v>170</v>
      </c>
      <c r="E115" s="69"/>
      <c r="F115" s="115">
        <f t="shared" si="16"/>
        <v>1</v>
      </c>
      <c r="G115" s="104">
        <f t="shared" si="16"/>
        <v>0</v>
      </c>
      <c r="H115" s="141">
        <f t="shared" si="16"/>
        <v>1</v>
      </c>
    </row>
    <row r="116" spans="1:8" ht="15" customHeight="1" x14ac:dyDescent="0.25">
      <c r="A116" s="76" t="s">
        <v>124</v>
      </c>
      <c r="B116" s="93" t="s">
        <v>38</v>
      </c>
      <c r="C116" s="93" t="s">
        <v>24</v>
      </c>
      <c r="D116" s="69" t="s">
        <v>170</v>
      </c>
      <c r="E116" s="86">
        <v>500</v>
      </c>
      <c r="F116" s="118">
        <f t="shared" si="16"/>
        <v>1</v>
      </c>
      <c r="G116" s="104">
        <f t="shared" si="16"/>
        <v>0</v>
      </c>
      <c r="H116" s="141">
        <f t="shared" si="16"/>
        <v>1</v>
      </c>
    </row>
    <row r="117" spans="1:8" ht="15" customHeight="1" thickBot="1" x14ac:dyDescent="0.3">
      <c r="A117" s="79" t="s">
        <v>37</v>
      </c>
      <c r="B117" s="69" t="s">
        <v>38</v>
      </c>
      <c r="C117" s="69" t="s">
        <v>24</v>
      </c>
      <c r="D117" s="15" t="s">
        <v>170</v>
      </c>
      <c r="E117" s="87">
        <v>540</v>
      </c>
      <c r="F117" s="119">
        <v>1</v>
      </c>
      <c r="G117" s="104">
        <v>0</v>
      </c>
      <c r="H117" s="141">
        <f>SUM(F117+G117)</f>
        <v>1</v>
      </c>
    </row>
    <row r="118" spans="1:8" ht="15.75" thickBot="1" x14ac:dyDescent="0.3">
      <c r="A118" s="236" t="s">
        <v>18</v>
      </c>
      <c r="B118" s="237"/>
      <c r="C118" s="237"/>
      <c r="D118" s="237"/>
      <c r="E118" s="237"/>
      <c r="F118" s="120">
        <f>SUM(F12+F46+F54+F62+F75+F99+F106+F112)</f>
        <v>1262.6000000000001</v>
      </c>
      <c r="G118" s="120">
        <f>SUM(G12+G46+G54+G62+G75+G99+G106+G112)</f>
        <v>375.70000000000005</v>
      </c>
      <c r="H118" s="165">
        <f>SUM(H12+H46+H54+H62+H75+H99+H106+H112)</f>
        <v>1638.2999999999997</v>
      </c>
    </row>
  </sheetData>
  <mergeCells count="8">
    <mergeCell ref="A118:E118"/>
    <mergeCell ref="A1:H1"/>
    <mergeCell ref="A2:H2"/>
    <mergeCell ref="A3:H3"/>
    <mergeCell ref="A4:H4"/>
    <mergeCell ref="A6:H6"/>
    <mergeCell ref="A7:H7"/>
    <mergeCell ref="A8:H8"/>
  </mergeCells>
  <pageMargins left="0.7" right="8.6249999999999993E-2" top="0.31624999999999998" bottom="0.19166666666666668" header="0.3" footer="0.3"/>
  <pageSetup paperSize="9" scale="8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zoomScaleNormal="100" zoomScaleSheetLayoutView="100" workbookViewId="0">
      <selection activeCell="L9" sqref="L9"/>
    </sheetView>
  </sheetViews>
  <sheetFormatPr defaultRowHeight="15" x14ac:dyDescent="0.25"/>
  <cols>
    <col min="1" max="1" width="54.28515625" customWidth="1"/>
    <col min="2" max="2" width="7.28515625" customWidth="1"/>
    <col min="3" max="3" width="5.7109375" customWidth="1"/>
    <col min="4" max="4" width="6.42578125" customWidth="1"/>
    <col min="5" max="5" width="11.85546875" customWidth="1"/>
    <col min="6" max="6" width="7.7109375" customWidth="1"/>
    <col min="7" max="7" width="5.7109375" customWidth="1"/>
    <col min="8" max="8" width="9.28515625" customWidth="1"/>
  </cols>
  <sheetData>
    <row r="1" spans="1:9" x14ac:dyDescent="0.25">
      <c r="A1" s="224" t="s">
        <v>194</v>
      </c>
      <c r="B1" s="224"/>
      <c r="C1" s="224"/>
      <c r="D1" s="224"/>
      <c r="E1" s="224"/>
      <c r="F1" s="224"/>
      <c r="G1" s="224"/>
      <c r="H1" s="224"/>
      <c r="I1" s="224"/>
    </row>
    <row r="2" spans="1:9" x14ac:dyDescent="0.25">
      <c r="A2" s="224" t="s">
        <v>133</v>
      </c>
      <c r="B2" s="224"/>
      <c r="C2" s="224"/>
      <c r="D2" s="224"/>
      <c r="E2" s="224"/>
      <c r="F2" s="224"/>
      <c r="G2" s="224"/>
      <c r="H2" s="224"/>
      <c r="I2" s="224"/>
    </row>
    <row r="3" spans="1:9" x14ac:dyDescent="0.25">
      <c r="A3" s="224" t="s">
        <v>69</v>
      </c>
      <c r="B3" s="224"/>
      <c r="C3" s="224"/>
      <c r="D3" s="224"/>
      <c r="E3" s="224"/>
      <c r="F3" s="224"/>
      <c r="G3" s="224"/>
      <c r="H3" s="224"/>
      <c r="I3" s="224"/>
    </row>
    <row r="4" spans="1:9" x14ac:dyDescent="0.25">
      <c r="A4" s="224" t="s">
        <v>201</v>
      </c>
      <c r="B4" s="224"/>
      <c r="C4" s="224"/>
      <c r="D4" s="224"/>
      <c r="E4" s="224"/>
      <c r="F4" s="224"/>
      <c r="G4" s="224"/>
      <c r="H4" s="224"/>
      <c r="I4" s="224"/>
    </row>
    <row r="5" spans="1:9" x14ac:dyDescent="0.25">
      <c r="A5" s="12"/>
      <c r="B5" s="166"/>
      <c r="C5" s="12"/>
      <c r="D5" s="12"/>
      <c r="E5" s="12"/>
      <c r="F5" s="12"/>
      <c r="G5" s="12"/>
      <c r="H5" s="12"/>
    </row>
    <row r="6" spans="1:9" ht="16.5" customHeight="1" x14ac:dyDescent="0.25">
      <c r="A6" s="238" t="s">
        <v>70</v>
      </c>
      <c r="B6" s="238"/>
      <c r="C6" s="238"/>
      <c r="D6" s="238"/>
      <c r="E6" s="238"/>
      <c r="F6" s="238"/>
      <c r="G6" s="238"/>
      <c r="H6" s="238"/>
      <c r="I6" s="238"/>
    </row>
    <row r="7" spans="1:9" ht="15" customHeight="1" x14ac:dyDescent="0.25">
      <c r="A7" s="223" t="s">
        <v>131</v>
      </c>
      <c r="B7" s="223"/>
      <c r="C7" s="223"/>
      <c r="D7" s="223"/>
      <c r="E7" s="223"/>
      <c r="F7" s="223"/>
      <c r="G7" s="223"/>
      <c r="H7" s="223"/>
      <c r="I7" s="223"/>
    </row>
    <row r="8" spans="1:9" x14ac:dyDescent="0.25">
      <c r="A8" s="223" t="s">
        <v>153</v>
      </c>
      <c r="B8" s="223"/>
      <c r="C8" s="223"/>
      <c r="D8" s="223"/>
      <c r="E8" s="223"/>
      <c r="F8" s="223"/>
      <c r="G8" s="223"/>
      <c r="H8" s="223"/>
      <c r="I8" s="223"/>
    </row>
    <row r="9" spans="1:9" ht="15.75" thickBot="1" x14ac:dyDescent="0.3">
      <c r="A9" s="4"/>
      <c r="B9" s="191"/>
      <c r="C9" s="11"/>
      <c r="D9" s="10"/>
      <c r="E9" s="4"/>
      <c r="F9" s="4"/>
      <c r="G9" s="4"/>
      <c r="H9" s="84"/>
      <c r="I9" s="112"/>
    </row>
    <row r="10" spans="1:9" ht="38.25" x14ac:dyDescent="0.25">
      <c r="A10" s="187" t="s">
        <v>7</v>
      </c>
      <c r="B10" s="89" t="s">
        <v>125</v>
      </c>
      <c r="C10" s="89" t="s">
        <v>8</v>
      </c>
      <c r="D10" s="89" t="s">
        <v>19</v>
      </c>
      <c r="E10" s="89" t="s">
        <v>20</v>
      </c>
      <c r="F10" s="89" t="s">
        <v>9</v>
      </c>
      <c r="G10" s="82" t="s">
        <v>6</v>
      </c>
      <c r="H10" s="162" t="s">
        <v>128</v>
      </c>
      <c r="I10" s="163" t="s">
        <v>130</v>
      </c>
    </row>
    <row r="11" spans="1:9" ht="15.75" thickBot="1" x14ac:dyDescent="0.3">
      <c r="A11" s="188" t="s">
        <v>74</v>
      </c>
      <c r="B11" s="15" t="s">
        <v>75</v>
      </c>
      <c r="C11" s="15" t="s">
        <v>76</v>
      </c>
      <c r="D11" s="15" t="s">
        <v>77</v>
      </c>
      <c r="E11" s="15" t="s">
        <v>78</v>
      </c>
      <c r="F11" s="15" t="s">
        <v>79</v>
      </c>
      <c r="G11" s="83">
        <v>7</v>
      </c>
      <c r="H11" s="121">
        <v>8</v>
      </c>
      <c r="I11" s="164">
        <v>9</v>
      </c>
    </row>
    <row r="12" spans="1:9" x14ac:dyDescent="0.25">
      <c r="A12" s="124" t="s">
        <v>10</v>
      </c>
      <c r="B12" s="66" t="s">
        <v>134</v>
      </c>
      <c r="C12" s="66" t="s">
        <v>21</v>
      </c>
      <c r="D12" s="66" t="s">
        <v>108</v>
      </c>
      <c r="E12" s="66"/>
      <c r="F12" s="66"/>
      <c r="G12" s="113">
        <f>SUM(G13+G18+G27+G32+G37)</f>
        <v>665.69999999999993</v>
      </c>
      <c r="H12" s="113">
        <f>SUM(H13+H18+H27+H32+H37)</f>
        <v>277.10000000000002</v>
      </c>
      <c r="I12" s="139">
        <f>SUM(I13+I18+I27+I32+I37)</f>
        <v>942.79999999999984</v>
      </c>
    </row>
    <row r="13" spans="1:9" ht="15" customHeight="1" x14ac:dyDescent="0.25">
      <c r="A13" s="125" t="s">
        <v>110</v>
      </c>
      <c r="B13" s="56" t="s">
        <v>134</v>
      </c>
      <c r="C13" s="56" t="s">
        <v>21</v>
      </c>
      <c r="D13" s="56" t="s">
        <v>22</v>
      </c>
      <c r="E13" s="56"/>
      <c r="F13" s="56"/>
      <c r="G13" s="114">
        <f t="shared" ref="G13:I16" si="0">SUM(G14)</f>
        <v>230.8</v>
      </c>
      <c r="H13" s="122">
        <f t="shared" si="0"/>
        <v>147.5</v>
      </c>
      <c r="I13" s="145">
        <f t="shared" si="0"/>
        <v>378.3</v>
      </c>
    </row>
    <row r="14" spans="1:9" ht="15" customHeight="1" x14ac:dyDescent="0.25">
      <c r="A14" s="126" t="s">
        <v>126</v>
      </c>
      <c r="B14" s="93" t="s">
        <v>134</v>
      </c>
      <c r="C14" s="93" t="s">
        <v>21</v>
      </c>
      <c r="D14" s="93" t="s">
        <v>22</v>
      </c>
      <c r="E14" s="93" t="s">
        <v>159</v>
      </c>
      <c r="F14" s="93"/>
      <c r="G14" s="115">
        <f t="shared" si="0"/>
        <v>230.8</v>
      </c>
      <c r="H14" s="104">
        <f t="shared" si="0"/>
        <v>147.5</v>
      </c>
      <c r="I14" s="141">
        <f t="shared" si="0"/>
        <v>378.3</v>
      </c>
    </row>
    <row r="15" spans="1:9" ht="15" customHeight="1" x14ac:dyDescent="0.25">
      <c r="A15" s="168" t="s">
        <v>171</v>
      </c>
      <c r="B15" s="192">
        <v>834</v>
      </c>
      <c r="C15" s="170" t="s">
        <v>21</v>
      </c>
      <c r="D15" s="170" t="s">
        <v>22</v>
      </c>
      <c r="E15" s="170" t="s">
        <v>158</v>
      </c>
      <c r="F15" s="170"/>
      <c r="G15" s="171">
        <f t="shared" si="0"/>
        <v>230.8</v>
      </c>
      <c r="H15" s="172">
        <f t="shared" si="0"/>
        <v>147.5</v>
      </c>
      <c r="I15" s="173">
        <f t="shared" si="0"/>
        <v>378.3</v>
      </c>
    </row>
    <row r="16" spans="1:9" ht="37.5" customHeight="1" x14ac:dyDescent="0.25">
      <c r="A16" s="128" t="s">
        <v>111</v>
      </c>
      <c r="B16" s="193">
        <v>834</v>
      </c>
      <c r="C16" s="93" t="s">
        <v>21</v>
      </c>
      <c r="D16" s="93" t="s">
        <v>22</v>
      </c>
      <c r="E16" s="93" t="s">
        <v>158</v>
      </c>
      <c r="F16" s="93" t="s">
        <v>112</v>
      </c>
      <c r="G16" s="115">
        <f t="shared" si="0"/>
        <v>230.8</v>
      </c>
      <c r="H16" s="104">
        <f t="shared" si="0"/>
        <v>147.5</v>
      </c>
      <c r="I16" s="141">
        <f t="shared" si="0"/>
        <v>378.3</v>
      </c>
    </row>
    <row r="17" spans="1:9" ht="24.75" customHeight="1" x14ac:dyDescent="0.25">
      <c r="A17" s="72" t="s">
        <v>114</v>
      </c>
      <c r="B17" s="194">
        <v>834</v>
      </c>
      <c r="C17" s="93" t="s">
        <v>21</v>
      </c>
      <c r="D17" s="93" t="s">
        <v>22</v>
      </c>
      <c r="E17" s="93" t="s">
        <v>158</v>
      </c>
      <c r="F17" s="93" t="s">
        <v>113</v>
      </c>
      <c r="G17" s="115">
        <f>SUM('Приложение 7-3'!F17)</f>
        <v>230.8</v>
      </c>
      <c r="H17" s="115">
        <f>SUM('Приложение 7-3'!G17)</f>
        <v>147.5</v>
      </c>
      <c r="I17" s="210">
        <f>SUM('Приложение 7-3'!H17)</f>
        <v>378.3</v>
      </c>
    </row>
    <row r="18" spans="1:9" ht="26.25" customHeight="1" x14ac:dyDescent="0.25">
      <c r="A18" s="129" t="s">
        <v>127</v>
      </c>
      <c r="B18" s="195" t="s">
        <v>134</v>
      </c>
      <c r="C18" s="56" t="s">
        <v>21</v>
      </c>
      <c r="D18" s="56" t="s">
        <v>23</v>
      </c>
      <c r="E18" s="56"/>
      <c r="F18" s="56"/>
      <c r="G18" s="114">
        <f t="shared" ref="G18:I19" si="1">SUM(G19)</f>
        <v>378.09999999999997</v>
      </c>
      <c r="H18" s="122">
        <f t="shared" si="1"/>
        <v>144.20000000000002</v>
      </c>
      <c r="I18" s="145">
        <f t="shared" si="1"/>
        <v>522.29999999999995</v>
      </c>
    </row>
    <row r="19" spans="1:9" x14ac:dyDescent="0.25">
      <c r="A19" s="126" t="s">
        <v>126</v>
      </c>
      <c r="B19" s="93" t="s">
        <v>134</v>
      </c>
      <c r="C19" s="93" t="s">
        <v>21</v>
      </c>
      <c r="D19" s="93" t="s">
        <v>23</v>
      </c>
      <c r="E19" s="93" t="s">
        <v>159</v>
      </c>
      <c r="F19" s="93"/>
      <c r="G19" s="115">
        <f t="shared" si="1"/>
        <v>378.09999999999997</v>
      </c>
      <c r="H19" s="104">
        <f t="shared" si="1"/>
        <v>144.20000000000002</v>
      </c>
      <c r="I19" s="141">
        <f t="shared" si="1"/>
        <v>522.29999999999995</v>
      </c>
    </row>
    <row r="20" spans="1:9" ht="15" customHeight="1" x14ac:dyDescent="0.25">
      <c r="A20" s="168" t="s">
        <v>172</v>
      </c>
      <c r="B20" s="192">
        <v>834</v>
      </c>
      <c r="C20" s="170" t="s">
        <v>21</v>
      </c>
      <c r="D20" s="170" t="s">
        <v>23</v>
      </c>
      <c r="E20" s="170" t="s">
        <v>160</v>
      </c>
      <c r="F20" s="170"/>
      <c r="G20" s="171">
        <f>SUM(G21+G23+G25)</f>
        <v>378.09999999999997</v>
      </c>
      <c r="H20" s="172">
        <f>SUM(H21+H23+H25)</f>
        <v>144.20000000000002</v>
      </c>
      <c r="I20" s="173">
        <f>SUM(I21+I23+I25)</f>
        <v>522.29999999999995</v>
      </c>
    </row>
    <row r="21" spans="1:9" ht="33" customHeight="1" x14ac:dyDescent="0.25">
      <c r="A21" s="128" t="s">
        <v>111</v>
      </c>
      <c r="B21" s="193">
        <v>834</v>
      </c>
      <c r="C21" s="93" t="s">
        <v>21</v>
      </c>
      <c r="D21" s="93" t="s">
        <v>23</v>
      </c>
      <c r="E21" s="93" t="s">
        <v>160</v>
      </c>
      <c r="F21" s="93" t="s">
        <v>112</v>
      </c>
      <c r="G21" s="115">
        <f>SUM(G22)</f>
        <v>287</v>
      </c>
      <c r="H21" s="104">
        <f>SUM(H22)</f>
        <v>155.30000000000001</v>
      </c>
      <c r="I21" s="141">
        <f>SUM(I22)</f>
        <v>442.3</v>
      </c>
    </row>
    <row r="22" spans="1:9" ht="29.25" customHeight="1" x14ac:dyDescent="0.25">
      <c r="A22" s="127" t="s">
        <v>114</v>
      </c>
      <c r="B22" s="194">
        <v>834</v>
      </c>
      <c r="C22" s="93" t="s">
        <v>21</v>
      </c>
      <c r="D22" s="93" t="s">
        <v>23</v>
      </c>
      <c r="E22" s="93" t="s">
        <v>160</v>
      </c>
      <c r="F22" s="93" t="s">
        <v>113</v>
      </c>
      <c r="G22" s="115">
        <f>SUM('Приложение 7-3'!F22)</f>
        <v>287</v>
      </c>
      <c r="H22" s="115">
        <f>SUM('Приложение 7-3'!G22)</f>
        <v>155.30000000000001</v>
      </c>
      <c r="I22" s="210">
        <f>SUM('Приложение 7-3'!H22)</f>
        <v>442.3</v>
      </c>
    </row>
    <row r="23" spans="1:9" ht="15" customHeight="1" x14ac:dyDescent="0.25">
      <c r="A23" s="128" t="s">
        <v>115</v>
      </c>
      <c r="B23" s="193">
        <v>834</v>
      </c>
      <c r="C23" s="93" t="s">
        <v>21</v>
      </c>
      <c r="D23" s="93" t="s">
        <v>23</v>
      </c>
      <c r="E23" s="93" t="s">
        <v>160</v>
      </c>
      <c r="F23" s="93" t="s">
        <v>116</v>
      </c>
      <c r="G23" s="115">
        <f>SUM(G24)</f>
        <v>86.4</v>
      </c>
      <c r="H23" s="104">
        <f>SUM(H24)</f>
        <v>-12.2</v>
      </c>
      <c r="I23" s="141">
        <f>SUM(I24)</f>
        <v>74.2</v>
      </c>
    </row>
    <row r="24" spans="1:9" ht="26.25" x14ac:dyDescent="0.25">
      <c r="A24" s="127" t="s">
        <v>117</v>
      </c>
      <c r="B24" s="194">
        <v>834</v>
      </c>
      <c r="C24" s="93" t="s">
        <v>21</v>
      </c>
      <c r="D24" s="93" t="s">
        <v>23</v>
      </c>
      <c r="E24" s="93" t="s">
        <v>160</v>
      </c>
      <c r="F24" s="93" t="s">
        <v>118</v>
      </c>
      <c r="G24" s="115">
        <f>SUM('Приложение 7-3'!F24)</f>
        <v>86.4</v>
      </c>
      <c r="H24" s="115">
        <f>SUM('Приложение 7-3'!G24)</f>
        <v>-12.2</v>
      </c>
      <c r="I24" s="210">
        <f>SUM('Приложение 7-3'!H24)</f>
        <v>74.2</v>
      </c>
    </row>
    <row r="25" spans="1:9" ht="18" customHeight="1" x14ac:dyDescent="0.25">
      <c r="A25" s="73" t="s">
        <v>121</v>
      </c>
      <c r="B25" s="196">
        <v>834</v>
      </c>
      <c r="C25" s="93" t="s">
        <v>21</v>
      </c>
      <c r="D25" s="93" t="s">
        <v>23</v>
      </c>
      <c r="E25" s="93" t="s">
        <v>160</v>
      </c>
      <c r="F25" s="93" t="s">
        <v>119</v>
      </c>
      <c r="G25" s="115">
        <f>SUM(G26)</f>
        <v>4.7</v>
      </c>
      <c r="H25" s="104">
        <f>SUM(H26)</f>
        <v>1.1000000000000001</v>
      </c>
      <c r="I25" s="141">
        <f>SUM(I26)</f>
        <v>5.8000000000000007</v>
      </c>
    </row>
    <row r="26" spans="1:9" ht="15" customHeight="1" x14ac:dyDescent="0.25">
      <c r="A26" s="131" t="s">
        <v>122</v>
      </c>
      <c r="B26" s="196">
        <v>834</v>
      </c>
      <c r="C26" s="93" t="s">
        <v>21</v>
      </c>
      <c r="D26" s="93" t="s">
        <v>23</v>
      </c>
      <c r="E26" s="93" t="s">
        <v>160</v>
      </c>
      <c r="F26" s="93" t="s">
        <v>120</v>
      </c>
      <c r="G26" s="115">
        <f>SUM('Приложение 7-3'!F26)</f>
        <v>4.7</v>
      </c>
      <c r="H26" s="115">
        <f>SUM('Приложение 7-3'!G26)</f>
        <v>1.1000000000000001</v>
      </c>
      <c r="I26" s="210">
        <f>SUM('Приложение 7-3'!H26)</f>
        <v>5.8000000000000007</v>
      </c>
    </row>
    <row r="27" spans="1:9" ht="15" customHeight="1" x14ac:dyDescent="0.25">
      <c r="A27" s="132" t="s">
        <v>173</v>
      </c>
      <c r="B27" s="56" t="s">
        <v>134</v>
      </c>
      <c r="C27" s="64" t="s">
        <v>21</v>
      </c>
      <c r="D27" s="64" t="s">
        <v>162</v>
      </c>
      <c r="E27" s="64"/>
      <c r="F27" s="64"/>
      <c r="G27" s="116">
        <f t="shared" ref="G27:I30" si="2">SUM(G28)</f>
        <v>25.8</v>
      </c>
      <c r="H27" s="122">
        <f t="shared" si="2"/>
        <v>-21.5</v>
      </c>
      <c r="I27" s="145">
        <f t="shared" si="2"/>
        <v>4.3000000000000007</v>
      </c>
    </row>
    <row r="28" spans="1:9" ht="15" customHeight="1" x14ac:dyDescent="0.25">
      <c r="A28" s="126" t="s">
        <v>126</v>
      </c>
      <c r="B28" s="93" t="s">
        <v>134</v>
      </c>
      <c r="C28" s="93" t="s">
        <v>21</v>
      </c>
      <c r="D28" s="93" t="s">
        <v>162</v>
      </c>
      <c r="E28" s="93" t="s">
        <v>159</v>
      </c>
      <c r="F28" s="93"/>
      <c r="G28" s="115">
        <f t="shared" si="2"/>
        <v>25.8</v>
      </c>
      <c r="H28" s="104">
        <f t="shared" si="2"/>
        <v>-21.5</v>
      </c>
      <c r="I28" s="141">
        <f t="shared" si="2"/>
        <v>4.3000000000000007</v>
      </c>
    </row>
    <row r="29" spans="1:9" ht="15" customHeight="1" x14ac:dyDescent="0.25">
      <c r="A29" s="169" t="s">
        <v>174</v>
      </c>
      <c r="B29" s="197">
        <v>834</v>
      </c>
      <c r="C29" s="170" t="s">
        <v>21</v>
      </c>
      <c r="D29" s="170" t="s">
        <v>162</v>
      </c>
      <c r="E29" s="170" t="s">
        <v>161</v>
      </c>
      <c r="F29" s="170"/>
      <c r="G29" s="171">
        <f t="shared" si="2"/>
        <v>25.8</v>
      </c>
      <c r="H29" s="172">
        <f t="shared" si="2"/>
        <v>-21.5</v>
      </c>
      <c r="I29" s="173">
        <f t="shared" si="2"/>
        <v>4.3000000000000007</v>
      </c>
    </row>
    <row r="30" spans="1:9" ht="15" customHeight="1" x14ac:dyDescent="0.25">
      <c r="A30" s="128" t="s">
        <v>115</v>
      </c>
      <c r="B30" s="193">
        <v>834</v>
      </c>
      <c r="C30" s="93" t="s">
        <v>21</v>
      </c>
      <c r="D30" s="93" t="s">
        <v>162</v>
      </c>
      <c r="E30" s="93" t="s">
        <v>161</v>
      </c>
      <c r="F30" s="93" t="s">
        <v>116</v>
      </c>
      <c r="G30" s="115">
        <f t="shared" si="2"/>
        <v>25.8</v>
      </c>
      <c r="H30" s="104">
        <f t="shared" si="2"/>
        <v>-21.5</v>
      </c>
      <c r="I30" s="141">
        <f t="shared" si="2"/>
        <v>4.3000000000000007</v>
      </c>
    </row>
    <row r="31" spans="1:9" ht="15" customHeight="1" x14ac:dyDescent="0.25">
      <c r="A31" s="127" t="s">
        <v>117</v>
      </c>
      <c r="B31" s="194">
        <v>834</v>
      </c>
      <c r="C31" s="93" t="s">
        <v>21</v>
      </c>
      <c r="D31" s="93" t="s">
        <v>162</v>
      </c>
      <c r="E31" s="93" t="s">
        <v>161</v>
      </c>
      <c r="F31" s="93" t="s">
        <v>118</v>
      </c>
      <c r="G31" s="115">
        <f>SUM('Приложение 7-3'!F31)</f>
        <v>25.8</v>
      </c>
      <c r="H31" s="115">
        <f>SUM('Приложение 7-3'!G31)</f>
        <v>-21.5</v>
      </c>
      <c r="I31" s="210">
        <f>SUM('Приложение 7-3'!H31)</f>
        <v>4.3000000000000007</v>
      </c>
    </row>
    <row r="32" spans="1:9" ht="15" customHeight="1" x14ac:dyDescent="0.25">
      <c r="A32" s="132" t="s">
        <v>11</v>
      </c>
      <c r="B32" s="56" t="s">
        <v>134</v>
      </c>
      <c r="C32" s="64" t="s">
        <v>21</v>
      </c>
      <c r="D32" s="64" t="s">
        <v>29</v>
      </c>
      <c r="E32" s="64"/>
      <c r="F32" s="64"/>
      <c r="G32" s="116">
        <f t="shared" ref="G32:I35" si="3">SUM(G33)</f>
        <v>1</v>
      </c>
      <c r="H32" s="122">
        <f t="shared" si="3"/>
        <v>0</v>
      </c>
      <c r="I32" s="145">
        <f t="shared" si="3"/>
        <v>1</v>
      </c>
    </row>
    <row r="33" spans="1:9" ht="15" customHeight="1" x14ac:dyDescent="0.25">
      <c r="A33" s="126" t="s">
        <v>126</v>
      </c>
      <c r="B33" s="93" t="s">
        <v>134</v>
      </c>
      <c r="C33" s="93" t="s">
        <v>21</v>
      </c>
      <c r="D33" s="93" t="s">
        <v>29</v>
      </c>
      <c r="E33" s="93" t="s">
        <v>159</v>
      </c>
      <c r="F33" s="93"/>
      <c r="G33" s="115">
        <f t="shared" si="3"/>
        <v>1</v>
      </c>
      <c r="H33" s="104">
        <f t="shared" si="3"/>
        <v>0</v>
      </c>
      <c r="I33" s="141">
        <f t="shared" si="3"/>
        <v>1</v>
      </c>
    </row>
    <row r="34" spans="1:9" ht="15" customHeight="1" x14ac:dyDescent="0.25">
      <c r="A34" s="174" t="s">
        <v>175</v>
      </c>
      <c r="B34" s="192">
        <v>834</v>
      </c>
      <c r="C34" s="170" t="s">
        <v>21</v>
      </c>
      <c r="D34" s="170" t="s">
        <v>29</v>
      </c>
      <c r="E34" s="170" t="s">
        <v>161</v>
      </c>
      <c r="F34" s="170"/>
      <c r="G34" s="171">
        <f t="shared" si="3"/>
        <v>1</v>
      </c>
      <c r="H34" s="172">
        <f t="shared" si="3"/>
        <v>0</v>
      </c>
      <c r="I34" s="173">
        <f t="shared" si="3"/>
        <v>1</v>
      </c>
    </row>
    <row r="35" spans="1:9" x14ac:dyDescent="0.25">
      <c r="A35" s="73" t="s">
        <v>121</v>
      </c>
      <c r="B35" s="196">
        <v>834</v>
      </c>
      <c r="C35" s="93" t="s">
        <v>21</v>
      </c>
      <c r="D35" s="93" t="s">
        <v>29</v>
      </c>
      <c r="E35" s="93" t="s">
        <v>161</v>
      </c>
      <c r="F35" s="93" t="s">
        <v>119</v>
      </c>
      <c r="G35" s="115">
        <f t="shared" si="3"/>
        <v>1</v>
      </c>
      <c r="H35" s="104">
        <f t="shared" si="3"/>
        <v>0</v>
      </c>
      <c r="I35" s="141">
        <f t="shared" si="3"/>
        <v>1</v>
      </c>
    </row>
    <row r="36" spans="1:9" ht="15" customHeight="1" x14ac:dyDescent="0.25">
      <c r="A36" s="130" t="s">
        <v>34</v>
      </c>
      <c r="B36" s="93" t="s">
        <v>134</v>
      </c>
      <c r="C36" s="93" t="s">
        <v>21</v>
      </c>
      <c r="D36" s="93" t="s">
        <v>29</v>
      </c>
      <c r="E36" s="93" t="s">
        <v>161</v>
      </c>
      <c r="F36" s="93" t="s">
        <v>35</v>
      </c>
      <c r="G36" s="115">
        <f>SUM('Приложение 7-3'!F36)</f>
        <v>1</v>
      </c>
      <c r="H36" s="115">
        <f>SUM('Приложение 7-3'!G36)</f>
        <v>0</v>
      </c>
      <c r="I36" s="210">
        <f>SUM('Приложение 7-3'!H36)</f>
        <v>1</v>
      </c>
    </row>
    <row r="37" spans="1:9" x14ac:dyDescent="0.25">
      <c r="A37" s="133" t="s">
        <v>31</v>
      </c>
      <c r="B37" s="56" t="s">
        <v>134</v>
      </c>
      <c r="C37" s="56" t="s">
        <v>21</v>
      </c>
      <c r="D37" s="56" t="s">
        <v>30</v>
      </c>
      <c r="E37" s="56"/>
      <c r="F37" s="56"/>
      <c r="G37" s="114">
        <f>SUM(G38+G43)</f>
        <v>30</v>
      </c>
      <c r="H37" s="122">
        <f>SUM(H39+H43)</f>
        <v>6.9</v>
      </c>
      <c r="I37" s="145">
        <f>SUM(I39+I43)</f>
        <v>36.9</v>
      </c>
    </row>
    <row r="38" spans="1:9" ht="15" customHeight="1" x14ac:dyDescent="0.25">
      <c r="A38" s="126" t="s">
        <v>126</v>
      </c>
      <c r="B38" s="93" t="s">
        <v>134</v>
      </c>
      <c r="C38" s="93" t="s">
        <v>21</v>
      </c>
      <c r="D38" s="93" t="s">
        <v>30</v>
      </c>
      <c r="E38" s="93" t="s">
        <v>159</v>
      </c>
      <c r="F38" s="93"/>
      <c r="G38" s="115">
        <f t="shared" ref="G38:I40" si="4">SUM(G39)</f>
        <v>1</v>
      </c>
      <c r="H38" s="104">
        <f t="shared" si="4"/>
        <v>-1</v>
      </c>
      <c r="I38" s="141">
        <f t="shared" si="4"/>
        <v>0</v>
      </c>
    </row>
    <row r="39" spans="1:9" ht="29.25" customHeight="1" x14ac:dyDescent="0.25">
      <c r="A39" s="175" t="s">
        <v>176</v>
      </c>
      <c r="B39" s="198">
        <v>834</v>
      </c>
      <c r="C39" s="170" t="s">
        <v>21</v>
      </c>
      <c r="D39" s="170" t="s">
        <v>30</v>
      </c>
      <c r="E39" s="170" t="s">
        <v>163</v>
      </c>
      <c r="F39" s="170"/>
      <c r="G39" s="171">
        <f t="shared" si="4"/>
        <v>1</v>
      </c>
      <c r="H39" s="172">
        <f t="shared" si="4"/>
        <v>-1</v>
      </c>
      <c r="I39" s="173">
        <f t="shared" si="4"/>
        <v>0</v>
      </c>
    </row>
    <row r="40" spans="1:9" ht="15" customHeight="1" x14ac:dyDescent="0.25">
      <c r="A40" s="128" t="s">
        <v>115</v>
      </c>
      <c r="B40" s="193">
        <v>834</v>
      </c>
      <c r="C40" s="93" t="s">
        <v>21</v>
      </c>
      <c r="D40" s="93" t="s">
        <v>30</v>
      </c>
      <c r="E40" s="93" t="s">
        <v>163</v>
      </c>
      <c r="F40" s="93" t="s">
        <v>116</v>
      </c>
      <c r="G40" s="115">
        <f t="shared" si="4"/>
        <v>1</v>
      </c>
      <c r="H40" s="104">
        <f t="shared" si="4"/>
        <v>-1</v>
      </c>
      <c r="I40" s="141">
        <f t="shared" si="4"/>
        <v>0</v>
      </c>
    </row>
    <row r="41" spans="1:9" ht="26.25" x14ac:dyDescent="0.25">
      <c r="A41" s="127" t="s">
        <v>117</v>
      </c>
      <c r="B41" s="194">
        <v>834</v>
      </c>
      <c r="C41" s="93" t="s">
        <v>21</v>
      </c>
      <c r="D41" s="93" t="s">
        <v>30</v>
      </c>
      <c r="E41" s="93" t="s">
        <v>163</v>
      </c>
      <c r="F41" s="93" t="s">
        <v>118</v>
      </c>
      <c r="G41" s="115">
        <f>SUM('Приложение 7-3'!F41)</f>
        <v>1</v>
      </c>
      <c r="H41" s="115">
        <f>SUM('Приложение 7-3'!G41)</f>
        <v>-1</v>
      </c>
      <c r="I41" s="210">
        <f>SUM('Приложение 7-3'!H41)</f>
        <v>0</v>
      </c>
    </row>
    <row r="42" spans="1:9" x14ac:dyDescent="0.25">
      <c r="A42" s="126" t="s">
        <v>126</v>
      </c>
      <c r="B42" s="93" t="s">
        <v>134</v>
      </c>
      <c r="C42" s="93" t="s">
        <v>21</v>
      </c>
      <c r="D42" s="93" t="s">
        <v>30</v>
      </c>
      <c r="E42" s="93" t="s">
        <v>159</v>
      </c>
      <c r="F42" s="93"/>
      <c r="G42" s="115">
        <f t="shared" ref="G42:I44" si="5">SUM(G43)</f>
        <v>29</v>
      </c>
      <c r="H42" s="104">
        <f t="shared" si="5"/>
        <v>7.9</v>
      </c>
      <c r="I42" s="141">
        <f t="shared" si="5"/>
        <v>36.9</v>
      </c>
    </row>
    <row r="43" spans="1:9" ht="15" customHeight="1" x14ac:dyDescent="0.25">
      <c r="A43" s="168" t="s">
        <v>177</v>
      </c>
      <c r="B43" s="192">
        <v>834</v>
      </c>
      <c r="C43" s="170" t="s">
        <v>21</v>
      </c>
      <c r="D43" s="170" t="s">
        <v>30</v>
      </c>
      <c r="E43" s="170" t="s">
        <v>164</v>
      </c>
      <c r="F43" s="170"/>
      <c r="G43" s="171">
        <f t="shared" si="5"/>
        <v>29</v>
      </c>
      <c r="H43" s="172">
        <f t="shared" si="5"/>
        <v>7.9</v>
      </c>
      <c r="I43" s="173">
        <f t="shared" si="5"/>
        <v>36.9</v>
      </c>
    </row>
    <row r="44" spans="1:9" ht="15" customHeight="1" x14ac:dyDescent="0.25">
      <c r="A44" s="128" t="s">
        <v>115</v>
      </c>
      <c r="B44" s="193">
        <v>834</v>
      </c>
      <c r="C44" s="93" t="s">
        <v>21</v>
      </c>
      <c r="D44" s="93" t="s">
        <v>30</v>
      </c>
      <c r="E44" s="93" t="s">
        <v>164</v>
      </c>
      <c r="F44" s="93" t="s">
        <v>116</v>
      </c>
      <c r="G44" s="115">
        <f t="shared" si="5"/>
        <v>29</v>
      </c>
      <c r="H44" s="104">
        <f t="shared" si="5"/>
        <v>7.9</v>
      </c>
      <c r="I44" s="141">
        <f t="shared" si="5"/>
        <v>36.9</v>
      </c>
    </row>
    <row r="45" spans="1:9" ht="27" thickBot="1" x14ac:dyDescent="0.3">
      <c r="A45" s="134" t="s">
        <v>117</v>
      </c>
      <c r="B45" s="199">
        <v>834</v>
      </c>
      <c r="C45" s="15" t="s">
        <v>21</v>
      </c>
      <c r="D45" s="15" t="s">
        <v>30</v>
      </c>
      <c r="E45" s="15" t="s">
        <v>164</v>
      </c>
      <c r="F45" s="15" t="s">
        <v>118</v>
      </c>
      <c r="G45" s="117">
        <f>SUM('Приложение 7-3'!F45)</f>
        <v>29</v>
      </c>
      <c r="H45" s="117">
        <f>SUM('Приложение 7-3'!G45)</f>
        <v>7.9</v>
      </c>
      <c r="I45" s="211">
        <f>SUM('Приложение 7-3'!H45)</f>
        <v>36.9</v>
      </c>
    </row>
    <row r="46" spans="1:9" ht="15" customHeight="1" x14ac:dyDescent="0.25">
      <c r="A46" s="135" t="s">
        <v>12</v>
      </c>
      <c r="B46" s="66" t="s">
        <v>134</v>
      </c>
      <c r="C46" s="66" t="s">
        <v>22</v>
      </c>
      <c r="D46" s="66" t="s">
        <v>108</v>
      </c>
      <c r="E46" s="66"/>
      <c r="F46" s="66"/>
      <c r="G46" s="113">
        <f t="shared" ref="G46:I48" si="6">SUM(G47)</f>
        <v>59.1</v>
      </c>
      <c r="H46" s="103">
        <f t="shared" si="6"/>
        <v>0</v>
      </c>
      <c r="I46" s="144">
        <f t="shared" si="6"/>
        <v>59.1</v>
      </c>
    </row>
    <row r="47" spans="1:9" x14ac:dyDescent="0.25">
      <c r="A47" s="133" t="s">
        <v>13</v>
      </c>
      <c r="B47" s="56" t="s">
        <v>134</v>
      </c>
      <c r="C47" s="56" t="s">
        <v>22</v>
      </c>
      <c r="D47" s="56" t="s">
        <v>24</v>
      </c>
      <c r="E47" s="56"/>
      <c r="F47" s="56"/>
      <c r="G47" s="114">
        <f t="shared" si="6"/>
        <v>59.1</v>
      </c>
      <c r="H47" s="122">
        <f t="shared" si="6"/>
        <v>0</v>
      </c>
      <c r="I47" s="145">
        <f t="shared" si="6"/>
        <v>59.1</v>
      </c>
    </row>
    <row r="48" spans="1:9" ht="14.25" customHeight="1" x14ac:dyDescent="0.25">
      <c r="A48" s="126" t="s">
        <v>126</v>
      </c>
      <c r="B48" s="93" t="s">
        <v>134</v>
      </c>
      <c r="C48" s="93" t="s">
        <v>22</v>
      </c>
      <c r="D48" s="93" t="s">
        <v>24</v>
      </c>
      <c r="E48" s="93" t="s">
        <v>159</v>
      </c>
      <c r="F48" s="93"/>
      <c r="G48" s="115">
        <f t="shared" si="6"/>
        <v>59.1</v>
      </c>
      <c r="H48" s="104">
        <f t="shared" si="6"/>
        <v>0</v>
      </c>
      <c r="I48" s="141">
        <f t="shared" si="6"/>
        <v>59.1</v>
      </c>
    </row>
    <row r="49" spans="1:9" ht="24.75" x14ac:dyDescent="0.25">
      <c r="A49" s="175" t="s">
        <v>178</v>
      </c>
      <c r="B49" s="198">
        <v>834</v>
      </c>
      <c r="C49" s="170" t="s">
        <v>22</v>
      </c>
      <c r="D49" s="170" t="s">
        <v>24</v>
      </c>
      <c r="E49" s="170" t="s">
        <v>165</v>
      </c>
      <c r="F49" s="170"/>
      <c r="G49" s="171">
        <f>SUM(G50+G52)</f>
        <v>59.1</v>
      </c>
      <c r="H49" s="172">
        <f>SUM(H50+H52)</f>
        <v>0</v>
      </c>
      <c r="I49" s="173">
        <f>SUM(I50+I52)</f>
        <v>59.1</v>
      </c>
    </row>
    <row r="50" spans="1:9" ht="39" customHeight="1" x14ac:dyDescent="0.25">
      <c r="A50" s="128" t="s">
        <v>111</v>
      </c>
      <c r="B50" s="193">
        <v>834</v>
      </c>
      <c r="C50" s="93" t="s">
        <v>22</v>
      </c>
      <c r="D50" s="93" t="s">
        <v>24</v>
      </c>
      <c r="E50" s="93" t="s">
        <v>165</v>
      </c>
      <c r="F50" s="93" t="s">
        <v>112</v>
      </c>
      <c r="G50" s="115">
        <f>SUM(G51)</f>
        <v>59.1</v>
      </c>
      <c r="H50" s="104">
        <f>SUM(H51)</f>
        <v>0</v>
      </c>
      <c r="I50" s="141">
        <f>SUM(I51)</f>
        <v>59.1</v>
      </c>
    </row>
    <row r="51" spans="1:9" ht="26.25" x14ac:dyDescent="0.25">
      <c r="A51" s="127" t="s">
        <v>114</v>
      </c>
      <c r="B51" s="194">
        <v>834</v>
      </c>
      <c r="C51" s="93" t="s">
        <v>22</v>
      </c>
      <c r="D51" s="93" t="s">
        <v>24</v>
      </c>
      <c r="E51" s="93" t="s">
        <v>165</v>
      </c>
      <c r="F51" s="93" t="s">
        <v>113</v>
      </c>
      <c r="G51" s="115">
        <f>SUM('Приложение 7-3'!F51)</f>
        <v>59.1</v>
      </c>
      <c r="H51" s="115">
        <f>SUM('Приложение 7-3'!G51)</f>
        <v>0</v>
      </c>
      <c r="I51" s="210">
        <f>SUM('Приложение 7-3'!H51)</f>
        <v>59.1</v>
      </c>
    </row>
    <row r="52" spans="1:9" ht="15" customHeight="1" x14ac:dyDescent="0.25">
      <c r="A52" s="128" t="s">
        <v>115</v>
      </c>
      <c r="B52" s="193">
        <v>834</v>
      </c>
      <c r="C52" s="93" t="s">
        <v>22</v>
      </c>
      <c r="D52" s="93" t="s">
        <v>24</v>
      </c>
      <c r="E52" s="93" t="s">
        <v>165</v>
      </c>
      <c r="F52" s="93" t="s">
        <v>116</v>
      </c>
      <c r="G52" s="115">
        <f>SUM(G53)</f>
        <v>0</v>
      </c>
      <c r="H52" s="104">
        <f>SUM(H53)</f>
        <v>0</v>
      </c>
      <c r="I52" s="141">
        <f>SUM(I53)</f>
        <v>0</v>
      </c>
    </row>
    <row r="53" spans="1:9" ht="27.75" customHeight="1" thickBot="1" x14ac:dyDescent="0.3">
      <c r="A53" s="134" t="s">
        <v>117</v>
      </c>
      <c r="B53" s="199">
        <v>834</v>
      </c>
      <c r="C53" s="15" t="s">
        <v>22</v>
      </c>
      <c r="D53" s="15" t="s">
        <v>24</v>
      </c>
      <c r="E53" s="15" t="s">
        <v>165</v>
      </c>
      <c r="F53" s="15" t="s">
        <v>118</v>
      </c>
      <c r="G53" s="117">
        <f>SUM('Приложение 7-3'!F53)</f>
        <v>0</v>
      </c>
      <c r="H53" s="117">
        <f>SUM('Приложение 7-3'!G53)</f>
        <v>0</v>
      </c>
      <c r="I53" s="211">
        <f>SUM('Приложение 7-3'!H53)</f>
        <v>0</v>
      </c>
    </row>
    <row r="54" spans="1:9" x14ac:dyDescent="0.25">
      <c r="A54" s="212" t="s">
        <v>189</v>
      </c>
      <c r="B54" s="200">
        <v>834</v>
      </c>
      <c r="C54" s="66" t="s">
        <v>23</v>
      </c>
      <c r="D54" s="66" t="s">
        <v>108</v>
      </c>
      <c r="E54" s="66"/>
      <c r="F54" s="66"/>
      <c r="G54" s="113">
        <f t="shared" ref="G54:I60" si="7">SUM(G55)</f>
        <v>223.39999999999998</v>
      </c>
      <c r="H54" s="113">
        <f t="shared" si="7"/>
        <v>23.300000000000011</v>
      </c>
      <c r="I54" s="139">
        <f t="shared" si="7"/>
        <v>246.7</v>
      </c>
    </row>
    <row r="55" spans="1:9" x14ac:dyDescent="0.25">
      <c r="A55" s="213" t="s">
        <v>190</v>
      </c>
      <c r="B55" s="201">
        <v>834</v>
      </c>
      <c r="C55" s="64" t="s">
        <v>23</v>
      </c>
      <c r="D55" s="64" t="s">
        <v>184</v>
      </c>
      <c r="E55" s="64"/>
      <c r="F55" s="56"/>
      <c r="G55" s="114">
        <f>SUM(G56+G59)</f>
        <v>223.39999999999998</v>
      </c>
      <c r="H55" s="114">
        <f>SUM(H56+H59)</f>
        <v>23.300000000000011</v>
      </c>
      <c r="I55" s="140">
        <f>SUM(I56+I59)</f>
        <v>246.7</v>
      </c>
    </row>
    <row r="56" spans="1:9" ht="34.5" x14ac:dyDescent="0.25">
      <c r="A56" s="246" t="s">
        <v>198</v>
      </c>
      <c r="B56" s="204">
        <v>834</v>
      </c>
      <c r="C56" s="220" t="s">
        <v>23</v>
      </c>
      <c r="D56" s="220" t="s">
        <v>184</v>
      </c>
      <c r="E56" s="220" t="s">
        <v>199</v>
      </c>
      <c r="F56" s="221"/>
      <c r="G56" s="171">
        <f t="shared" si="7"/>
        <v>143.69999999999999</v>
      </c>
      <c r="H56" s="172">
        <f t="shared" si="7"/>
        <v>-143.69999999999999</v>
      </c>
      <c r="I56" s="173">
        <f t="shared" si="7"/>
        <v>0</v>
      </c>
    </row>
    <row r="57" spans="1:9" ht="14.25" customHeight="1" x14ac:dyDescent="0.25">
      <c r="A57" s="71" t="s">
        <v>115</v>
      </c>
      <c r="B57" s="194">
        <v>834</v>
      </c>
      <c r="C57" s="219" t="s">
        <v>23</v>
      </c>
      <c r="D57" s="219" t="s">
        <v>184</v>
      </c>
      <c r="E57" s="219" t="s">
        <v>199</v>
      </c>
      <c r="F57" s="93" t="s">
        <v>116</v>
      </c>
      <c r="G57" s="115">
        <f t="shared" si="7"/>
        <v>143.69999999999999</v>
      </c>
      <c r="H57" s="104">
        <f t="shared" si="7"/>
        <v>-143.69999999999999</v>
      </c>
      <c r="I57" s="141">
        <f t="shared" si="7"/>
        <v>0</v>
      </c>
    </row>
    <row r="58" spans="1:9" ht="26.25" x14ac:dyDescent="0.25">
      <c r="A58" s="70" t="s">
        <v>117</v>
      </c>
      <c r="B58" s="194">
        <v>834</v>
      </c>
      <c r="C58" s="219" t="s">
        <v>23</v>
      </c>
      <c r="D58" s="219" t="s">
        <v>184</v>
      </c>
      <c r="E58" s="219" t="s">
        <v>199</v>
      </c>
      <c r="F58" s="93" t="s">
        <v>118</v>
      </c>
      <c r="G58" s="115">
        <f>SUM('Приложение 7-3'!F58)</f>
        <v>143.69999999999999</v>
      </c>
      <c r="H58" s="115">
        <f>SUM('Приложение 7-3'!G58)</f>
        <v>-143.69999999999999</v>
      </c>
      <c r="I58" s="210">
        <f>SUM('Приложение 7-3'!H58)</f>
        <v>0</v>
      </c>
    </row>
    <row r="59" spans="1:9" ht="69" customHeight="1" x14ac:dyDescent="0.25">
      <c r="A59" s="214" t="s">
        <v>188</v>
      </c>
      <c r="B59" s="202">
        <v>834</v>
      </c>
      <c r="C59" s="170" t="s">
        <v>23</v>
      </c>
      <c r="D59" s="170" t="s">
        <v>184</v>
      </c>
      <c r="E59" s="179" t="s">
        <v>185</v>
      </c>
      <c r="F59" s="170"/>
      <c r="G59" s="183">
        <f t="shared" si="7"/>
        <v>79.7</v>
      </c>
      <c r="H59" s="184">
        <f t="shared" si="7"/>
        <v>167</v>
      </c>
      <c r="I59" s="185">
        <f t="shared" si="7"/>
        <v>246.7</v>
      </c>
    </row>
    <row r="60" spans="1:9" ht="15" customHeight="1" x14ac:dyDescent="0.25">
      <c r="A60" s="128" t="s">
        <v>115</v>
      </c>
      <c r="B60" s="193">
        <v>834</v>
      </c>
      <c r="C60" s="93" t="s">
        <v>23</v>
      </c>
      <c r="D60" s="93" t="s">
        <v>184</v>
      </c>
      <c r="E60" s="180" t="s">
        <v>185</v>
      </c>
      <c r="F60" s="93" t="s">
        <v>116</v>
      </c>
      <c r="G60" s="115">
        <f t="shared" si="7"/>
        <v>79.7</v>
      </c>
      <c r="H60" s="104">
        <f t="shared" si="7"/>
        <v>167</v>
      </c>
      <c r="I60" s="141">
        <f t="shared" si="7"/>
        <v>246.7</v>
      </c>
    </row>
    <row r="61" spans="1:9" ht="27" thickBot="1" x14ac:dyDescent="0.3">
      <c r="A61" s="134" t="s">
        <v>117</v>
      </c>
      <c r="B61" s="199">
        <v>834</v>
      </c>
      <c r="C61" s="15" t="s">
        <v>23</v>
      </c>
      <c r="D61" s="15" t="s">
        <v>184</v>
      </c>
      <c r="E61" s="181" t="s">
        <v>185</v>
      </c>
      <c r="F61" s="15" t="s">
        <v>118</v>
      </c>
      <c r="G61" s="117">
        <f>SUM('Приложение 7-3'!F61)</f>
        <v>79.7</v>
      </c>
      <c r="H61" s="117">
        <f>SUM('Приложение 7-3'!G61)</f>
        <v>167</v>
      </c>
      <c r="I61" s="211">
        <f>SUM('Приложение 7-3'!H61)</f>
        <v>246.7</v>
      </c>
    </row>
    <row r="62" spans="1:9" x14ac:dyDescent="0.25">
      <c r="A62" s="137" t="s">
        <v>14</v>
      </c>
      <c r="B62" s="66" t="s">
        <v>134</v>
      </c>
      <c r="C62" s="66" t="s">
        <v>25</v>
      </c>
      <c r="D62" s="66" t="s">
        <v>108</v>
      </c>
      <c r="E62" s="66"/>
      <c r="F62" s="66"/>
      <c r="G62" s="113">
        <f>SUM(G63+G70)</f>
        <v>112.6</v>
      </c>
      <c r="H62" s="113">
        <f>SUM(H63+H70)</f>
        <v>102.9</v>
      </c>
      <c r="I62" s="139">
        <f>SUM(I63+I70)</f>
        <v>215.5</v>
      </c>
    </row>
    <row r="63" spans="1:9" x14ac:dyDescent="0.25">
      <c r="A63" s="215" t="s">
        <v>191</v>
      </c>
      <c r="B63" s="203">
        <v>834</v>
      </c>
      <c r="C63" s="64" t="s">
        <v>25</v>
      </c>
      <c r="D63" s="64" t="s">
        <v>22</v>
      </c>
      <c r="E63" s="64"/>
      <c r="F63" s="56"/>
      <c r="G63" s="114">
        <f>SUM(G64+G67)</f>
        <v>100</v>
      </c>
      <c r="H63" s="114">
        <f>SUM(H64+H67)</f>
        <v>107.4</v>
      </c>
      <c r="I63" s="140">
        <f>SUM(I64+I67)</f>
        <v>207.4</v>
      </c>
    </row>
    <row r="64" spans="1:9" ht="24.75" customHeight="1" x14ac:dyDescent="0.25">
      <c r="A64" s="214" t="s">
        <v>192</v>
      </c>
      <c r="B64" s="202">
        <v>834</v>
      </c>
      <c r="C64" s="170" t="s">
        <v>25</v>
      </c>
      <c r="D64" s="170" t="s">
        <v>22</v>
      </c>
      <c r="E64" s="170" t="s">
        <v>186</v>
      </c>
      <c r="F64" s="170"/>
      <c r="G64" s="171">
        <f t="shared" ref="G63:I65" si="8">SUM(G65)</f>
        <v>100</v>
      </c>
      <c r="H64" s="172">
        <f t="shared" si="8"/>
        <v>0</v>
      </c>
      <c r="I64" s="173">
        <f t="shared" si="8"/>
        <v>100</v>
      </c>
    </row>
    <row r="65" spans="1:9" ht="15" customHeight="1" x14ac:dyDescent="0.25">
      <c r="A65" s="128" t="s">
        <v>115</v>
      </c>
      <c r="B65" s="193">
        <v>834</v>
      </c>
      <c r="C65" s="93" t="s">
        <v>25</v>
      </c>
      <c r="D65" s="93" t="s">
        <v>22</v>
      </c>
      <c r="E65" s="93" t="s">
        <v>186</v>
      </c>
      <c r="F65" s="93" t="s">
        <v>116</v>
      </c>
      <c r="G65" s="115">
        <f t="shared" si="8"/>
        <v>100</v>
      </c>
      <c r="H65" s="104">
        <f t="shared" si="8"/>
        <v>0</v>
      </c>
      <c r="I65" s="141">
        <f t="shared" si="8"/>
        <v>100</v>
      </c>
    </row>
    <row r="66" spans="1:9" ht="26.25" x14ac:dyDescent="0.25">
      <c r="A66" s="127" t="s">
        <v>117</v>
      </c>
      <c r="B66" s="194">
        <v>834</v>
      </c>
      <c r="C66" s="93" t="s">
        <v>25</v>
      </c>
      <c r="D66" s="93" t="s">
        <v>22</v>
      </c>
      <c r="E66" s="93" t="s">
        <v>186</v>
      </c>
      <c r="F66" s="93" t="s">
        <v>118</v>
      </c>
      <c r="G66" s="115">
        <f>SUM('Приложение 7-3'!F66)</f>
        <v>100</v>
      </c>
      <c r="H66" s="115">
        <f>SUM('Приложение 7-3'!G66)</f>
        <v>0</v>
      </c>
      <c r="I66" s="210">
        <f>SUM('Приложение 7-3'!H66)</f>
        <v>100</v>
      </c>
    </row>
    <row r="67" spans="1:9" ht="34.5" x14ac:dyDescent="0.25">
      <c r="A67" s="214" t="s">
        <v>198</v>
      </c>
      <c r="B67" s="194">
        <v>834</v>
      </c>
      <c r="C67" s="170" t="s">
        <v>25</v>
      </c>
      <c r="D67" s="170" t="s">
        <v>22</v>
      </c>
      <c r="E67" s="170" t="s">
        <v>199</v>
      </c>
      <c r="F67" s="170"/>
      <c r="G67" s="171">
        <f t="shared" ref="G67:I69" si="9">SUM(G68)</f>
        <v>0</v>
      </c>
      <c r="H67" s="172">
        <f t="shared" si="9"/>
        <v>107.4</v>
      </c>
      <c r="I67" s="173">
        <f t="shared" si="9"/>
        <v>107.4</v>
      </c>
    </row>
    <row r="68" spans="1:9" ht="15.75" customHeight="1" x14ac:dyDescent="0.25">
      <c r="A68" s="71" t="s">
        <v>115</v>
      </c>
      <c r="B68" s="194">
        <v>834</v>
      </c>
      <c r="C68" s="93" t="s">
        <v>25</v>
      </c>
      <c r="D68" s="93" t="s">
        <v>22</v>
      </c>
      <c r="E68" s="180" t="s">
        <v>199</v>
      </c>
      <c r="F68" s="93" t="s">
        <v>116</v>
      </c>
      <c r="G68" s="115">
        <f t="shared" si="9"/>
        <v>0</v>
      </c>
      <c r="H68" s="104">
        <f t="shared" si="9"/>
        <v>107.4</v>
      </c>
      <c r="I68" s="141">
        <f t="shared" si="9"/>
        <v>107.4</v>
      </c>
    </row>
    <row r="69" spans="1:9" ht="26.25" x14ac:dyDescent="0.25">
      <c r="A69" s="70" t="s">
        <v>117</v>
      </c>
      <c r="B69" s="194">
        <v>834</v>
      </c>
      <c r="C69" s="93" t="s">
        <v>25</v>
      </c>
      <c r="D69" s="93" t="s">
        <v>22</v>
      </c>
      <c r="E69" s="180" t="s">
        <v>199</v>
      </c>
      <c r="F69" s="93" t="s">
        <v>118</v>
      </c>
      <c r="G69" s="115">
        <f>SUM('Приложение 7-3'!F69)</f>
        <v>0</v>
      </c>
      <c r="H69" s="115">
        <f>SUM('Приложение 7-3'!G69)</f>
        <v>107.4</v>
      </c>
      <c r="I69" s="210">
        <f>SUM('Приложение 7-3'!H69)</f>
        <v>107.4</v>
      </c>
    </row>
    <row r="70" spans="1:9" x14ac:dyDescent="0.25">
      <c r="A70" s="132" t="s">
        <v>15</v>
      </c>
      <c r="B70" s="56" t="s">
        <v>134</v>
      </c>
      <c r="C70" s="64" t="s">
        <v>25</v>
      </c>
      <c r="D70" s="64" t="s">
        <v>24</v>
      </c>
      <c r="E70" s="64"/>
      <c r="F70" s="64"/>
      <c r="G70" s="116">
        <f t="shared" ref="G70:I73" si="10">SUM(G71)</f>
        <v>12.6</v>
      </c>
      <c r="H70" s="116">
        <f t="shared" si="10"/>
        <v>-4.5</v>
      </c>
      <c r="I70" s="142">
        <f t="shared" si="10"/>
        <v>8.1</v>
      </c>
    </row>
    <row r="71" spans="1:9" x14ac:dyDescent="0.25">
      <c r="A71" s="126" t="s">
        <v>109</v>
      </c>
      <c r="B71" s="93" t="s">
        <v>134</v>
      </c>
      <c r="C71" s="93" t="s">
        <v>25</v>
      </c>
      <c r="D71" s="93" t="s">
        <v>24</v>
      </c>
      <c r="E71" s="93" t="s">
        <v>159</v>
      </c>
      <c r="F71" s="93"/>
      <c r="G71" s="115">
        <f t="shared" si="10"/>
        <v>12.6</v>
      </c>
      <c r="H71" s="104">
        <f t="shared" si="10"/>
        <v>-4.5</v>
      </c>
      <c r="I71" s="141">
        <f t="shared" si="10"/>
        <v>8.1</v>
      </c>
    </row>
    <row r="72" spans="1:9" ht="15" customHeight="1" x14ac:dyDescent="0.25">
      <c r="A72" s="168" t="s">
        <v>179</v>
      </c>
      <c r="B72" s="192">
        <v>834</v>
      </c>
      <c r="C72" s="170" t="s">
        <v>25</v>
      </c>
      <c r="D72" s="170" t="s">
        <v>24</v>
      </c>
      <c r="E72" s="170" t="s">
        <v>166</v>
      </c>
      <c r="F72" s="170"/>
      <c r="G72" s="171">
        <f t="shared" si="10"/>
        <v>12.6</v>
      </c>
      <c r="H72" s="172">
        <f t="shared" si="10"/>
        <v>-4.5</v>
      </c>
      <c r="I72" s="173">
        <f t="shared" si="10"/>
        <v>8.1</v>
      </c>
    </row>
    <row r="73" spans="1:9" ht="15" customHeight="1" x14ac:dyDescent="0.25">
      <c r="A73" s="128" t="s">
        <v>115</v>
      </c>
      <c r="B73" s="193">
        <v>834</v>
      </c>
      <c r="C73" s="93" t="s">
        <v>25</v>
      </c>
      <c r="D73" s="93" t="s">
        <v>24</v>
      </c>
      <c r="E73" s="93" t="s">
        <v>166</v>
      </c>
      <c r="F73" s="93" t="s">
        <v>116</v>
      </c>
      <c r="G73" s="115">
        <f t="shared" si="10"/>
        <v>12.6</v>
      </c>
      <c r="H73" s="104">
        <f t="shared" si="10"/>
        <v>-4.5</v>
      </c>
      <c r="I73" s="141">
        <f t="shared" si="10"/>
        <v>8.1</v>
      </c>
    </row>
    <row r="74" spans="1:9" ht="27.75" customHeight="1" thickBot="1" x14ac:dyDescent="0.3">
      <c r="A74" s="134" t="s">
        <v>117</v>
      </c>
      <c r="B74" s="199">
        <v>834</v>
      </c>
      <c r="C74" s="15" t="s">
        <v>25</v>
      </c>
      <c r="D74" s="15" t="s">
        <v>24</v>
      </c>
      <c r="E74" s="15" t="s">
        <v>166</v>
      </c>
      <c r="F74" s="15" t="s">
        <v>118</v>
      </c>
      <c r="G74" s="117">
        <f>SUM('Приложение 7-3'!F74)</f>
        <v>12.6</v>
      </c>
      <c r="H74" s="117">
        <f>SUM('Приложение 7-3'!G74)</f>
        <v>-4.5</v>
      </c>
      <c r="I74" s="211">
        <f>SUM('Приложение 7-3'!H74)</f>
        <v>8.1</v>
      </c>
    </row>
    <row r="75" spans="1:9" x14ac:dyDescent="0.25">
      <c r="A75" s="135" t="s">
        <v>16</v>
      </c>
      <c r="B75" s="66" t="s">
        <v>134</v>
      </c>
      <c r="C75" s="66" t="s">
        <v>26</v>
      </c>
      <c r="D75" s="66" t="s">
        <v>108</v>
      </c>
      <c r="E75" s="66"/>
      <c r="F75" s="66"/>
      <c r="G75" s="113">
        <f>SUM(G76+G92)</f>
        <v>183.9</v>
      </c>
      <c r="H75" s="103">
        <f>SUM(H76+H92)</f>
        <v>-21.300000000000011</v>
      </c>
      <c r="I75" s="144">
        <f>SUM(I76+I92)</f>
        <v>162.6</v>
      </c>
    </row>
    <row r="76" spans="1:9" x14ac:dyDescent="0.25">
      <c r="A76" s="133" t="s">
        <v>32</v>
      </c>
      <c r="B76" s="56" t="s">
        <v>134</v>
      </c>
      <c r="C76" s="56" t="s">
        <v>26</v>
      </c>
      <c r="D76" s="56" t="s">
        <v>21</v>
      </c>
      <c r="E76" s="56"/>
      <c r="F76" s="56"/>
      <c r="G76" s="114">
        <f>SUM(G77+G83+G86+G89)</f>
        <v>183.9</v>
      </c>
      <c r="H76" s="114">
        <f>SUM(H77+H83+H86+H89)</f>
        <v>-124.2</v>
      </c>
      <c r="I76" s="140">
        <f>SUM(I77+I83+I86+I89)</f>
        <v>59.7</v>
      </c>
    </row>
    <row r="77" spans="1:9" x14ac:dyDescent="0.25">
      <c r="A77" s="126" t="s">
        <v>109</v>
      </c>
      <c r="B77" s="93" t="s">
        <v>134</v>
      </c>
      <c r="C77" s="93" t="s">
        <v>26</v>
      </c>
      <c r="D77" s="93" t="s">
        <v>21</v>
      </c>
      <c r="E77" s="93" t="s">
        <v>159</v>
      </c>
      <c r="F77" s="93"/>
      <c r="G77" s="115">
        <f>SUM(G78)</f>
        <v>153.9</v>
      </c>
      <c r="H77" s="104">
        <f>SUM(H78)</f>
        <v>-153.9</v>
      </c>
      <c r="I77" s="141">
        <f>SUM(I78)</f>
        <v>0</v>
      </c>
    </row>
    <row r="78" spans="1:9" ht="15" customHeight="1" x14ac:dyDescent="0.25">
      <c r="A78" s="169" t="s">
        <v>180</v>
      </c>
      <c r="B78" s="197">
        <v>834</v>
      </c>
      <c r="C78" s="170" t="s">
        <v>26</v>
      </c>
      <c r="D78" s="170" t="s">
        <v>21</v>
      </c>
      <c r="E78" s="170" t="s">
        <v>167</v>
      </c>
      <c r="F78" s="170"/>
      <c r="G78" s="171">
        <f>SUM(G79+G81)</f>
        <v>153.9</v>
      </c>
      <c r="H78" s="172">
        <f>SUM(H79+H81)</f>
        <v>-153.9</v>
      </c>
      <c r="I78" s="173">
        <f>SUM(I79+I81)</f>
        <v>0</v>
      </c>
    </row>
    <row r="79" spans="1:9" ht="41.25" customHeight="1" x14ac:dyDescent="0.25">
      <c r="A79" s="128" t="s">
        <v>111</v>
      </c>
      <c r="B79" s="193">
        <v>834</v>
      </c>
      <c r="C79" s="93" t="s">
        <v>26</v>
      </c>
      <c r="D79" s="93" t="s">
        <v>21</v>
      </c>
      <c r="E79" s="93" t="s">
        <v>167</v>
      </c>
      <c r="F79" s="93" t="s">
        <v>112</v>
      </c>
      <c r="G79" s="115">
        <f>SUM(G80)</f>
        <v>60.9</v>
      </c>
      <c r="H79" s="104">
        <f>SUM(H80)</f>
        <v>-60.9</v>
      </c>
      <c r="I79" s="141">
        <f>SUM(I80)</f>
        <v>0</v>
      </c>
    </row>
    <row r="80" spans="1:9" ht="27" customHeight="1" x14ac:dyDescent="0.25">
      <c r="A80" s="127" t="s">
        <v>114</v>
      </c>
      <c r="B80" s="194">
        <v>834</v>
      </c>
      <c r="C80" s="93" t="s">
        <v>26</v>
      </c>
      <c r="D80" s="93" t="s">
        <v>21</v>
      </c>
      <c r="E80" s="93" t="s">
        <v>167</v>
      </c>
      <c r="F80" s="93" t="s">
        <v>113</v>
      </c>
      <c r="G80" s="115">
        <f>SUM('Приложение 7-3'!F80)</f>
        <v>60.9</v>
      </c>
      <c r="H80" s="115">
        <f>SUM('Приложение 7-3'!G80)</f>
        <v>-60.9</v>
      </c>
      <c r="I80" s="210">
        <f>SUM('Приложение 7-3'!H80)</f>
        <v>0</v>
      </c>
    </row>
    <row r="81" spans="1:9" ht="15" customHeight="1" x14ac:dyDescent="0.25">
      <c r="A81" s="128" t="s">
        <v>115</v>
      </c>
      <c r="B81" s="193">
        <v>834</v>
      </c>
      <c r="C81" s="93" t="s">
        <v>26</v>
      </c>
      <c r="D81" s="93" t="s">
        <v>21</v>
      </c>
      <c r="E81" s="93" t="s">
        <v>167</v>
      </c>
      <c r="F81" s="93" t="s">
        <v>116</v>
      </c>
      <c r="G81" s="115">
        <f>SUM(G82)</f>
        <v>93</v>
      </c>
      <c r="H81" s="104">
        <f>SUM(H82)</f>
        <v>-93</v>
      </c>
      <c r="I81" s="141">
        <f>SUM(I82)</f>
        <v>0</v>
      </c>
    </row>
    <row r="82" spans="1:9" ht="26.25" x14ac:dyDescent="0.25">
      <c r="A82" s="127" t="s">
        <v>117</v>
      </c>
      <c r="B82" s="194">
        <v>834</v>
      </c>
      <c r="C82" s="93" t="s">
        <v>26</v>
      </c>
      <c r="D82" s="93" t="s">
        <v>21</v>
      </c>
      <c r="E82" s="93" t="s">
        <v>167</v>
      </c>
      <c r="F82" s="93" t="s">
        <v>118</v>
      </c>
      <c r="G82" s="115">
        <f>SUM('Приложение 7-3'!F82)</f>
        <v>93</v>
      </c>
      <c r="H82" s="115">
        <f>SUM('Приложение 7-3'!G82)</f>
        <v>-93</v>
      </c>
      <c r="I82" s="210">
        <f>SUM('Приложение 7-3'!H82)</f>
        <v>0</v>
      </c>
    </row>
    <row r="83" spans="1:9" ht="39" customHeight="1" x14ac:dyDescent="0.25">
      <c r="A83" s="240" t="s">
        <v>204</v>
      </c>
      <c r="B83" s="204">
        <v>834</v>
      </c>
      <c r="C83" s="182" t="s">
        <v>26</v>
      </c>
      <c r="D83" s="182" t="s">
        <v>21</v>
      </c>
      <c r="E83" s="186" t="s">
        <v>202</v>
      </c>
      <c r="F83" s="182"/>
      <c r="G83" s="183">
        <f t="shared" ref="G83:I87" si="11">SUM(G84)</f>
        <v>0</v>
      </c>
      <c r="H83" s="184">
        <f t="shared" si="11"/>
        <v>26.9</v>
      </c>
      <c r="I83" s="185">
        <f t="shared" si="11"/>
        <v>26.9</v>
      </c>
    </row>
    <row r="84" spans="1:9" ht="15" customHeight="1" x14ac:dyDescent="0.25">
      <c r="A84" s="71" t="s">
        <v>115</v>
      </c>
      <c r="B84" s="194">
        <v>834</v>
      </c>
      <c r="C84" s="93" t="s">
        <v>26</v>
      </c>
      <c r="D84" s="93" t="s">
        <v>21</v>
      </c>
      <c r="E84" s="93" t="s">
        <v>202</v>
      </c>
      <c r="F84" s="93" t="s">
        <v>116</v>
      </c>
      <c r="G84" s="115">
        <f t="shared" si="11"/>
        <v>0</v>
      </c>
      <c r="H84" s="104">
        <f t="shared" si="11"/>
        <v>26.9</v>
      </c>
      <c r="I84" s="141">
        <f t="shared" si="11"/>
        <v>26.9</v>
      </c>
    </row>
    <row r="85" spans="1:9" ht="26.25" x14ac:dyDescent="0.25">
      <c r="A85" s="70" t="s">
        <v>117</v>
      </c>
      <c r="B85" s="194">
        <v>834</v>
      </c>
      <c r="C85" s="93" t="s">
        <v>26</v>
      </c>
      <c r="D85" s="93" t="s">
        <v>21</v>
      </c>
      <c r="E85" s="93" t="s">
        <v>202</v>
      </c>
      <c r="F85" s="93" t="s">
        <v>118</v>
      </c>
      <c r="G85" s="115">
        <f>SUM('Приложение 7-3'!F85)</f>
        <v>0</v>
      </c>
      <c r="H85" s="115">
        <f>SUM('Приложение 7-3'!G85)</f>
        <v>26.9</v>
      </c>
      <c r="I85" s="210">
        <f>SUM('Приложение 7-3'!H85)</f>
        <v>26.9</v>
      </c>
    </row>
    <row r="86" spans="1:9" ht="36.75" x14ac:dyDescent="0.25">
      <c r="A86" s="241" t="s">
        <v>205</v>
      </c>
      <c r="B86" s="204">
        <v>834</v>
      </c>
      <c r="C86" s="182" t="s">
        <v>26</v>
      </c>
      <c r="D86" s="182" t="s">
        <v>21</v>
      </c>
      <c r="E86" s="186" t="s">
        <v>203</v>
      </c>
      <c r="F86" s="182"/>
      <c r="G86" s="183">
        <f t="shared" si="11"/>
        <v>0</v>
      </c>
      <c r="H86" s="184">
        <f t="shared" si="11"/>
        <v>30</v>
      </c>
      <c r="I86" s="185">
        <f t="shared" si="11"/>
        <v>30</v>
      </c>
    </row>
    <row r="87" spans="1:9" ht="15.75" customHeight="1" x14ac:dyDescent="0.25">
      <c r="A87" s="71" t="s">
        <v>115</v>
      </c>
      <c r="B87" s="194">
        <v>834</v>
      </c>
      <c r="C87" s="93" t="s">
        <v>26</v>
      </c>
      <c r="D87" s="93" t="s">
        <v>21</v>
      </c>
      <c r="E87" s="93" t="s">
        <v>203</v>
      </c>
      <c r="F87" s="93" t="s">
        <v>116</v>
      </c>
      <c r="G87" s="115">
        <f t="shared" si="11"/>
        <v>0</v>
      </c>
      <c r="H87" s="104">
        <f t="shared" si="11"/>
        <v>30</v>
      </c>
      <c r="I87" s="141">
        <f t="shared" si="11"/>
        <v>30</v>
      </c>
    </row>
    <row r="88" spans="1:9" ht="26.25" x14ac:dyDescent="0.25">
      <c r="A88" s="70" t="s">
        <v>117</v>
      </c>
      <c r="B88" s="194">
        <v>834</v>
      </c>
      <c r="C88" s="93" t="s">
        <v>26</v>
      </c>
      <c r="D88" s="93" t="s">
        <v>21</v>
      </c>
      <c r="E88" s="93" t="s">
        <v>203</v>
      </c>
      <c r="F88" s="93" t="s">
        <v>118</v>
      </c>
      <c r="G88" s="115">
        <f>SUM('Приложение 7-3'!F88)</f>
        <v>0</v>
      </c>
      <c r="H88" s="115">
        <f>SUM('Приложение 7-3'!G88)</f>
        <v>30</v>
      </c>
      <c r="I88" s="210">
        <f>SUM('Приложение 7-3'!H88)</f>
        <v>30</v>
      </c>
    </row>
    <row r="89" spans="1:9" ht="23.25" x14ac:dyDescent="0.25">
      <c r="A89" s="214" t="s">
        <v>193</v>
      </c>
      <c r="B89" s="202">
        <v>834</v>
      </c>
      <c r="C89" s="182" t="s">
        <v>26</v>
      </c>
      <c r="D89" s="182" t="s">
        <v>21</v>
      </c>
      <c r="E89" s="186" t="s">
        <v>187</v>
      </c>
      <c r="F89" s="182"/>
      <c r="G89" s="183">
        <f t="shared" ref="G89:I90" si="12">SUM(G90)</f>
        <v>30</v>
      </c>
      <c r="H89" s="184">
        <f t="shared" si="12"/>
        <v>-27.2</v>
      </c>
      <c r="I89" s="185">
        <f t="shared" si="12"/>
        <v>2.8000000000000007</v>
      </c>
    </row>
    <row r="90" spans="1:9" ht="15" customHeight="1" x14ac:dyDescent="0.25">
      <c r="A90" s="128" t="s">
        <v>115</v>
      </c>
      <c r="B90" s="193">
        <v>834</v>
      </c>
      <c r="C90" s="93" t="s">
        <v>26</v>
      </c>
      <c r="D90" s="93" t="s">
        <v>21</v>
      </c>
      <c r="E90" s="93" t="s">
        <v>187</v>
      </c>
      <c r="F90" s="93" t="s">
        <v>116</v>
      </c>
      <c r="G90" s="115">
        <f t="shared" si="12"/>
        <v>30</v>
      </c>
      <c r="H90" s="104">
        <f t="shared" si="12"/>
        <v>-27.2</v>
      </c>
      <c r="I90" s="141">
        <f t="shared" si="12"/>
        <v>2.8000000000000007</v>
      </c>
    </row>
    <row r="91" spans="1:9" ht="26.25" x14ac:dyDescent="0.25">
      <c r="A91" s="127" t="s">
        <v>117</v>
      </c>
      <c r="B91" s="194">
        <v>834</v>
      </c>
      <c r="C91" s="93" t="s">
        <v>26</v>
      </c>
      <c r="D91" s="93" t="s">
        <v>21</v>
      </c>
      <c r="E91" s="93" t="s">
        <v>187</v>
      </c>
      <c r="F91" s="93" t="s">
        <v>118</v>
      </c>
      <c r="G91" s="115">
        <f>SUM('Приложение 7-3'!F91)</f>
        <v>30</v>
      </c>
      <c r="H91" s="115">
        <f>SUM('Приложение 7-3'!G91)</f>
        <v>-27.2</v>
      </c>
      <c r="I91" s="210">
        <f>SUM('Приложение 7-3'!H91)</f>
        <v>2.8000000000000007</v>
      </c>
    </row>
    <row r="92" spans="1:9" x14ac:dyDescent="0.25">
      <c r="A92" s="245" t="s">
        <v>206</v>
      </c>
      <c r="B92" s="201">
        <v>834</v>
      </c>
      <c r="C92" s="64" t="s">
        <v>26</v>
      </c>
      <c r="D92" s="64" t="s">
        <v>23</v>
      </c>
      <c r="E92" s="64"/>
      <c r="F92" s="64"/>
      <c r="G92" s="116">
        <f>SUM(G93)</f>
        <v>0</v>
      </c>
      <c r="H92" s="116">
        <f>SUM(H93)</f>
        <v>102.89999999999999</v>
      </c>
      <c r="I92" s="142">
        <f>SUM(I93)</f>
        <v>102.89999999999999</v>
      </c>
    </row>
    <row r="93" spans="1:9" x14ac:dyDescent="0.25">
      <c r="A93" s="62" t="s">
        <v>109</v>
      </c>
      <c r="B93" s="194">
        <v>834</v>
      </c>
      <c r="C93" s="93" t="s">
        <v>26</v>
      </c>
      <c r="D93" s="93" t="s">
        <v>23</v>
      </c>
      <c r="E93" s="93" t="s">
        <v>159</v>
      </c>
      <c r="F93" s="93"/>
      <c r="G93" s="115">
        <f>SUM(G94)</f>
        <v>0</v>
      </c>
      <c r="H93" s="104">
        <f>SUM(H94)</f>
        <v>102.89999999999999</v>
      </c>
      <c r="I93" s="141">
        <f>SUM(I94)</f>
        <v>102.89999999999999</v>
      </c>
    </row>
    <row r="94" spans="1:9" x14ac:dyDescent="0.25">
      <c r="A94" s="168" t="s">
        <v>172</v>
      </c>
      <c r="B94" s="204">
        <v>834</v>
      </c>
      <c r="C94" s="170" t="s">
        <v>26</v>
      </c>
      <c r="D94" s="170" t="s">
        <v>23</v>
      </c>
      <c r="E94" s="170" t="s">
        <v>160</v>
      </c>
      <c r="F94" s="170"/>
      <c r="G94" s="171">
        <f>SUM(G95+G97)</f>
        <v>0</v>
      </c>
      <c r="H94" s="172">
        <f>SUM(H95+H97)</f>
        <v>102.89999999999999</v>
      </c>
      <c r="I94" s="173">
        <f>SUM(I95+I97)</f>
        <v>102.89999999999999</v>
      </c>
    </row>
    <row r="95" spans="1:9" ht="40.5" customHeight="1" x14ac:dyDescent="0.25">
      <c r="A95" s="71" t="s">
        <v>111</v>
      </c>
      <c r="B95" s="194">
        <v>834</v>
      </c>
      <c r="C95" s="93" t="s">
        <v>26</v>
      </c>
      <c r="D95" s="93" t="s">
        <v>23</v>
      </c>
      <c r="E95" s="93" t="s">
        <v>160</v>
      </c>
      <c r="F95" s="93" t="s">
        <v>112</v>
      </c>
      <c r="G95" s="115">
        <f>SUM(G96)</f>
        <v>0</v>
      </c>
      <c r="H95" s="104">
        <f>SUM(H96)</f>
        <v>95.8</v>
      </c>
      <c r="I95" s="141">
        <f>SUM(I96)</f>
        <v>95.8</v>
      </c>
    </row>
    <row r="96" spans="1:9" ht="26.25" x14ac:dyDescent="0.25">
      <c r="A96" s="70" t="s">
        <v>114</v>
      </c>
      <c r="B96" s="194">
        <v>834</v>
      </c>
      <c r="C96" s="93" t="s">
        <v>26</v>
      </c>
      <c r="D96" s="93" t="s">
        <v>23</v>
      </c>
      <c r="E96" s="93" t="s">
        <v>160</v>
      </c>
      <c r="F96" s="93" t="s">
        <v>113</v>
      </c>
      <c r="G96" s="115">
        <f>SUM('Приложение 7-3'!F96)</f>
        <v>0</v>
      </c>
      <c r="H96" s="115">
        <f>SUM('Приложение 7-3'!G96)</f>
        <v>95.8</v>
      </c>
      <c r="I96" s="210">
        <f>SUM('Приложение 7-3'!H96)</f>
        <v>95.8</v>
      </c>
    </row>
    <row r="97" spans="1:9" ht="15" customHeight="1" x14ac:dyDescent="0.25">
      <c r="A97" s="71" t="s">
        <v>115</v>
      </c>
      <c r="B97" s="194">
        <v>834</v>
      </c>
      <c r="C97" s="93" t="s">
        <v>26</v>
      </c>
      <c r="D97" s="93" t="s">
        <v>23</v>
      </c>
      <c r="E97" s="93" t="s">
        <v>160</v>
      </c>
      <c r="F97" s="93" t="s">
        <v>116</v>
      </c>
      <c r="G97" s="115">
        <f>SUM(G98)</f>
        <v>0</v>
      </c>
      <c r="H97" s="104">
        <f>SUM(H98)</f>
        <v>7.1</v>
      </c>
      <c r="I97" s="141">
        <f>SUM(I98)</f>
        <v>7.1</v>
      </c>
    </row>
    <row r="98" spans="1:9" ht="27" thickBot="1" x14ac:dyDescent="0.3">
      <c r="A98" s="75" t="s">
        <v>117</v>
      </c>
      <c r="B98" s="243">
        <v>834</v>
      </c>
      <c r="C98" s="15" t="s">
        <v>26</v>
      </c>
      <c r="D98" s="15" t="s">
        <v>23</v>
      </c>
      <c r="E98" s="15" t="s">
        <v>160</v>
      </c>
      <c r="F98" s="15" t="s">
        <v>118</v>
      </c>
      <c r="G98" s="117">
        <f>SUM('Приложение 7-3'!F98)</f>
        <v>0</v>
      </c>
      <c r="H98" s="117">
        <f>SUM('Приложение 7-3'!G98)</f>
        <v>7.1</v>
      </c>
      <c r="I98" s="211">
        <f>SUM('Приложение 7-3'!H98)</f>
        <v>7.1</v>
      </c>
    </row>
    <row r="99" spans="1:9" x14ac:dyDescent="0.25">
      <c r="A99" s="135" t="s">
        <v>137</v>
      </c>
      <c r="B99" s="66" t="s">
        <v>134</v>
      </c>
      <c r="C99" s="66">
        <v>10</v>
      </c>
      <c r="D99" s="66" t="s">
        <v>108</v>
      </c>
      <c r="E99" s="66"/>
      <c r="F99" s="66"/>
      <c r="G99" s="113">
        <f t="shared" ref="G99:I104" si="13">SUM(G100)</f>
        <v>15.9</v>
      </c>
      <c r="H99" s="103">
        <f t="shared" si="13"/>
        <v>-5.3</v>
      </c>
      <c r="I99" s="144">
        <f t="shared" si="13"/>
        <v>10.600000000000001</v>
      </c>
    </row>
    <row r="100" spans="1:9" x14ac:dyDescent="0.25">
      <c r="A100" s="133" t="s">
        <v>138</v>
      </c>
      <c r="B100" s="56" t="s">
        <v>134</v>
      </c>
      <c r="C100" s="56" t="s">
        <v>135</v>
      </c>
      <c r="D100" s="56" t="s">
        <v>21</v>
      </c>
      <c r="E100" s="56"/>
      <c r="F100" s="56"/>
      <c r="G100" s="114">
        <f t="shared" si="13"/>
        <v>15.9</v>
      </c>
      <c r="H100" s="122">
        <f t="shared" si="13"/>
        <v>-5.3</v>
      </c>
      <c r="I100" s="145">
        <f t="shared" si="13"/>
        <v>10.600000000000001</v>
      </c>
    </row>
    <row r="101" spans="1:9" x14ac:dyDescent="0.25">
      <c r="A101" s="126" t="s">
        <v>109</v>
      </c>
      <c r="B101" s="93" t="s">
        <v>134</v>
      </c>
      <c r="C101" s="93" t="s">
        <v>135</v>
      </c>
      <c r="D101" s="93" t="s">
        <v>21</v>
      </c>
      <c r="E101" s="93" t="s">
        <v>159</v>
      </c>
      <c r="F101" s="93"/>
      <c r="G101" s="115">
        <f t="shared" si="13"/>
        <v>15.9</v>
      </c>
      <c r="H101" s="104">
        <f t="shared" si="13"/>
        <v>-5.3</v>
      </c>
      <c r="I101" s="141">
        <f t="shared" si="13"/>
        <v>10.600000000000001</v>
      </c>
    </row>
    <row r="102" spans="1:9" ht="15" customHeight="1" x14ac:dyDescent="0.25">
      <c r="A102" s="169" t="s">
        <v>181</v>
      </c>
      <c r="B102" s="197">
        <v>834</v>
      </c>
      <c r="C102" s="170" t="s">
        <v>135</v>
      </c>
      <c r="D102" s="170" t="s">
        <v>21</v>
      </c>
      <c r="E102" s="170" t="s">
        <v>168</v>
      </c>
      <c r="F102" s="170"/>
      <c r="G102" s="171">
        <f t="shared" si="13"/>
        <v>15.9</v>
      </c>
      <c r="H102" s="172">
        <f t="shared" si="13"/>
        <v>-5.3</v>
      </c>
      <c r="I102" s="173">
        <f t="shared" si="13"/>
        <v>10.600000000000001</v>
      </c>
    </row>
    <row r="103" spans="1:9" x14ac:dyDescent="0.25">
      <c r="A103" s="136" t="s">
        <v>139</v>
      </c>
      <c r="B103" s="194">
        <v>834</v>
      </c>
      <c r="C103" s="67" t="s">
        <v>135</v>
      </c>
      <c r="D103" s="93" t="s">
        <v>21</v>
      </c>
      <c r="E103" s="93" t="s">
        <v>168</v>
      </c>
      <c r="F103" s="93" t="s">
        <v>136</v>
      </c>
      <c r="G103" s="115">
        <f t="shared" si="13"/>
        <v>15.9</v>
      </c>
      <c r="H103" s="104">
        <f>SUM(H104)</f>
        <v>-5.3</v>
      </c>
      <c r="I103" s="141">
        <f>SUM(I104)</f>
        <v>10.600000000000001</v>
      </c>
    </row>
    <row r="104" spans="1:9" ht="14.25" customHeight="1" x14ac:dyDescent="0.25">
      <c r="A104" s="136" t="s">
        <v>140</v>
      </c>
      <c r="B104" s="194">
        <v>834</v>
      </c>
      <c r="C104" s="67" t="s">
        <v>135</v>
      </c>
      <c r="D104" s="93" t="s">
        <v>21</v>
      </c>
      <c r="E104" s="93" t="s">
        <v>168</v>
      </c>
      <c r="F104" s="93" t="s">
        <v>141</v>
      </c>
      <c r="G104" s="115">
        <f t="shared" si="13"/>
        <v>15.9</v>
      </c>
      <c r="H104" s="104">
        <f>SUM(H105)</f>
        <v>-5.3</v>
      </c>
      <c r="I104" s="141">
        <f>SUM(I105)</f>
        <v>10.600000000000001</v>
      </c>
    </row>
    <row r="105" spans="1:9" ht="25.5" customHeight="1" thickBot="1" x14ac:dyDescent="0.3">
      <c r="A105" s="138" t="s">
        <v>142</v>
      </c>
      <c r="B105" s="199">
        <v>834</v>
      </c>
      <c r="C105" s="68" t="s">
        <v>135</v>
      </c>
      <c r="D105" s="15" t="s">
        <v>21</v>
      </c>
      <c r="E105" s="15" t="s">
        <v>168</v>
      </c>
      <c r="F105" s="15" t="s">
        <v>143</v>
      </c>
      <c r="G105" s="117">
        <f>SUM('Приложение 7-3'!F105)</f>
        <v>15.9</v>
      </c>
      <c r="H105" s="117">
        <f>SUM('Приложение 7-3'!G105)</f>
        <v>-5.3</v>
      </c>
      <c r="I105" s="211">
        <f>SUM('Приложение 7-3'!H105)</f>
        <v>10.600000000000001</v>
      </c>
    </row>
    <row r="106" spans="1:9" x14ac:dyDescent="0.25">
      <c r="A106" s="135" t="s">
        <v>17</v>
      </c>
      <c r="B106" s="66" t="s">
        <v>134</v>
      </c>
      <c r="C106" s="66" t="s">
        <v>29</v>
      </c>
      <c r="D106" s="66" t="s">
        <v>108</v>
      </c>
      <c r="E106" s="66"/>
      <c r="F106" s="66"/>
      <c r="G106" s="113">
        <f t="shared" ref="G106:I110" si="14">SUM(G107)</f>
        <v>1</v>
      </c>
      <c r="H106" s="103">
        <f t="shared" si="14"/>
        <v>-1</v>
      </c>
      <c r="I106" s="144">
        <f t="shared" si="14"/>
        <v>0</v>
      </c>
    </row>
    <row r="107" spans="1:9" x14ac:dyDescent="0.25">
      <c r="A107" s="133" t="s">
        <v>33</v>
      </c>
      <c r="B107" s="56" t="s">
        <v>134</v>
      </c>
      <c r="C107" s="56" t="s">
        <v>29</v>
      </c>
      <c r="D107" s="56" t="s">
        <v>22</v>
      </c>
      <c r="E107" s="56"/>
      <c r="F107" s="56"/>
      <c r="G107" s="114">
        <f t="shared" si="14"/>
        <v>1</v>
      </c>
      <c r="H107" s="122">
        <f t="shared" si="14"/>
        <v>-1</v>
      </c>
      <c r="I107" s="145">
        <f t="shared" si="14"/>
        <v>0</v>
      </c>
    </row>
    <row r="108" spans="1:9" x14ac:dyDescent="0.25">
      <c r="A108" s="126" t="s">
        <v>109</v>
      </c>
      <c r="B108" s="93" t="s">
        <v>134</v>
      </c>
      <c r="C108" s="93" t="s">
        <v>29</v>
      </c>
      <c r="D108" s="93" t="s">
        <v>22</v>
      </c>
      <c r="E108" s="93" t="s">
        <v>159</v>
      </c>
      <c r="F108" s="93"/>
      <c r="G108" s="115">
        <f t="shared" si="14"/>
        <v>1</v>
      </c>
      <c r="H108" s="104">
        <f t="shared" si="14"/>
        <v>-1</v>
      </c>
      <c r="I108" s="141">
        <f t="shared" si="14"/>
        <v>0</v>
      </c>
    </row>
    <row r="109" spans="1:9" ht="26.25" x14ac:dyDescent="0.25">
      <c r="A109" s="177" t="s">
        <v>182</v>
      </c>
      <c r="B109" s="204">
        <v>834</v>
      </c>
      <c r="C109" s="170" t="s">
        <v>29</v>
      </c>
      <c r="D109" s="170" t="s">
        <v>22</v>
      </c>
      <c r="E109" s="170" t="s">
        <v>169</v>
      </c>
      <c r="F109" s="170"/>
      <c r="G109" s="171">
        <f t="shared" si="14"/>
        <v>1</v>
      </c>
      <c r="H109" s="172">
        <f t="shared" si="14"/>
        <v>-1</v>
      </c>
      <c r="I109" s="173">
        <f t="shared" si="14"/>
        <v>0</v>
      </c>
    </row>
    <row r="110" spans="1:9" ht="15" customHeight="1" x14ac:dyDescent="0.25">
      <c r="A110" s="189" t="s">
        <v>115</v>
      </c>
      <c r="B110" s="193">
        <v>834</v>
      </c>
      <c r="C110" s="67" t="s">
        <v>29</v>
      </c>
      <c r="D110" s="93" t="s">
        <v>22</v>
      </c>
      <c r="E110" s="93" t="s">
        <v>169</v>
      </c>
      <c r="F110" s="93" t="s">
        <v>116</v>
      </c>
      <c r="G110" s="115">
        <f t="shared" si="14"/>
        <v>1</v>
      </c>
      <c r="H110" s="104">
        <f t="shared" si="14"/>
        <v>-1</v>
      </c>
      <c r="I110" s="141">
        <f t="shared" si="14"/>
        <v>0</v>
      </c>
    </row>
    <row r="111" spans="1:9" ht="27.75" customHeight="1" thickBot="1" x14ac:dyDescent="0.3">
      <c r="A111" s="138" t="s">
        <v>117</v>
      </c>
      <c r="B111" s="199">
        <v>834</v>
      </c>
      <c r="C111" s="15" t="s">
        <v>29</v>
      </c>
      <c r="D111" s="15" t="s">
        <v>22</v>
      </c>
      <c r="E111" s="15" t="s">
        <v>169</v>
      </c>
      <c r="F111" s="15" t="s">
        <v>118</v>
      </c>
      <c r="G111" s="117">
        <f>SUM('Приложение 7-3'!F111)</f>
        <v>1</v>
      </c>
      <c r="H111" s="117">
        <f>SUM('Приложение 7-3'!G111)</f>
        <v>-1</v>
      </c>
      <c r="I111" s="211">
        <f>SUM('Приложение 7-3'!H111)</f>
        <v>0</v>
      </c>
    </row>
    <row r="112" spans="1:9" ht="24.75" customHeight="1" x14ac:dyDescent="0.25">
      <c r="A112" s="78" t="s">
        <v>123</v>
      </c>
      <c r="B112" s="205">
        <v>834</v>
      </c>
      <c r="C112" s="66" t="s">
        <v>38</v>
      </c>
      <c r="D112" s="66" t="s">
        <v>108</v>
      </c>
      <c r="E112" s="66"/>
      <c r="F112" s="66"/>
      <c r="G112" s="113">
        <f t="shared" ref="G112:I116" si="15">SUM(G113)</f>
        <v>1</v>
      </c>
      <c r="H112" s="103">
        <f t="shared" si="15"/>
        <v>0</v>
      </c>
      <c r="I112" s="144">
        <f t="shared" si="15"/>
        <v>1</v>
      </c>
    </row>
    <row r="113" spans="1:9" ht="15" customHeight="1" x14ac:dyDescent="0.25">
      <c r="A113" s="133" t="s">
        <v>36</v>
      </c>
      <c r="B113" s="56" t="s">
        <v>134</v>
      </c>
      <c r="C113" s="56" t="s">
        <v>38</v>
      </c>
      <c r="D113" s="56" t="s">
        <v>24</v>
      </c>
      <c r="E113" s="56"/>
      <c r="F113" s="56"/>
      <c r="G113" s="114">
        <f>SUM(G114)</f>
        <v>1</v>
      </c>
      <c r="H113" s="114">
        <f>SUM(H114)</f>
        <v>0</v>
      </c>
      <c r="I113" s="140">
        <f>SUM(I114)</f>
        <v>1</v>
      </c>
    </row>
    <row r="114" spans="1:9" ht="15" customHeight="1" x14ac:dyDescent="0.25">
      <c r="A114" s="126" t="s">
        <v>109</v>
      </c>
      <c r="B114" s="93" t="s">
        <v>134</v>
      </c>
      <c r="C114" s="170" t="s">
        <v>38</v>
      </c>
      <c r="D114" s="170" t="s">
        <v>24</v>
      </c>
      <c r="E114" s="170" t="s">
        <v>159</v>
      </c>
      <c r="F114" s="170"/>
      <c r="G114" s="171">
        <f t="shared" si="15"/>
        <v>1</v>
      </c>
      <c r="H114" s="172">
        <f t="shared" si="15"/>
        <v>0</v>
      </c>
      <c r="I114" s="173">
        <f t="shared" si="15"/>
        <v>1</v>
      </c>
    </row>
    <row r="115" spans="1:9" ht="50.25" customHeight="1" x14ac:dyDescent="0.25">
      <c r="A115" s="178" t="s">
        <v>183</v>
      </c>
      <c r="B115" s="206">
        <v>834</v>
      </c>
      <c r="C115" s="69" t="s">
        <v>38</v>
      </c>
      <c r="D115" s="69" t="s">
        <v>24</v>
      </c>
      <c r="E115" s="69" t="s">
        <v>170</v>
      </c>
      <c r="F115" s="69"/>
      <c r="G115" s="115">
        <f t="shared" si="15"/>
        <v>1</v>
      </c>
      <c r="H115" s="104">
        <f t="shared" si="15"/>
        <v>0</v>
      </c>
      <c r="I115" s="141">
        <f t="shared" si="15"/>
        <v>1</v>
      </c>
    </row>
    <row r="116" spans="1:9" ht="15" customHeight="1" x14ac:dyDescent="0.25">
      <c r="A116" s="136" t="s">
        <v>124</v>
      </c>
      <c r="B116" s="194">
        <v>834</v>
      </c>
      <c r="C116" s="93" t="s">
        <v>38</v>
      </c>
      <c r="D116" s="93" t="s">
        <v>24</v>
      </c>
      <c r="E116" s="69" t="s">
        <v>170</v>
      </c>
      <c r="F116" s="86">
        <v>500</v>
      </c>
      <c r="G116" s="118">
        <f t="shared" si="15"/>
        <v>1</v>
      </c>
      <c r="H116" s="104">
        <f t="shared" si="15"/>
        <v>0</v>
      </c>
      <c r="I116" s="141">
        <f t="shared" si="15"/>
        <v>1</v>
      </c>
    </row>
    <row r="117" spans="1:9" ht="15" customHeight="1" thickBot="1" x14ac:dyDescent="0.3">
      <c r="A117" s="190" t="s">
        <v>37</v>
      </c>
      <c r="B117" s="199">
        <v>834</v>
      </c>
      <c r="C117" s="69" t="s">
        <v>38</v>
      </c>
      <c r="D117" s="69" t="s">
        <v>24</v>
      </c>
      <c r="E117" s="15" t="s">
        <v>170</v>
      </c>
      <c r="F117" s="87">
        <v>540</v>
      </c>
      <c r="G117" s="117">
        <f>SUM('Приложение 7-3'!F117)</f>
        <v>1</v>
      </c>
      <c r="H117" s="117">
        <f>SUM('Приложение 7-3'!G117)</f>
        <v>0</v>
      </c>
      <c r="I117" s="211">
        <f>SUM('Приложение 7-3'!H117)</f>
        <v>1</v>
      </c>
    </row>
    <row r="118" spans="1:9" ht="15.75" thickBot="1" x14ac:dyDescent="0.3">
      <c r="A118" s="236" t="s">
        <v>18</v>
      </c>
      <c r="B118" s="239"/>
      <c r="C118" s="237"/>
      <c r="D118" s="237"/>
      <c r="E118" s="237"/>
      <c r="F118" s="237"/>
      <c r="G118" s="222">
        <f>SUM(G12+G46+G54+G62+G75+G99+G106+G112)</f>
        <v>1262.6000000000001</v>
      </c>
      <c r="H118" s="120">
        <f>SUM(H12+H46+H54+H62+H75+H99+H106+H112)</f>
        <v>375.70000000000005</v>
      </c>
      <c r="I118" s="165">
        <f>SUM(I12+I46+I54+I62+I75+I99+I106+I112)</f>
        <v>1638.2999999999997</v>
      </c>
    </row>
  </sheetData>
  <mergeCells count="8">
    <mergeCell ref="A118:F118"/>
    <mergeCell ref="A6:I6"/>
    <mergeCell ref="A7:I7"/>
    <mergeCell ref="A8:I8"/>
    <mergeCell ref="A1:I1"/>
    <mergeCell ref="A2:I2"/>
    <mergeCell ref="A3:I3"/>
    <mergeCell ref="A4:I4"/>
  </mergeCells>
  <pageMargins left="0.7" right="0.28125" top="0.75" bottom="0.75" header="0.3" footer="0.3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1-1</vt:lpstr>
      <vt:lpstr>Приложение 6-2</vt:lpstr>
      <vt:lpstr>Приложение 7-3</vt:lpstr>
      <vt:lpstr>Приложение 8-4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2017-01-10T07:55:32Z</dcterms:modified>
</cp:coreProperties>
</file>