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риложение 1 доходы" sheetId="1" r:id="rId1"/>
    <sheet name="Приложение 2 расходы" sheetId="2" r:id="rId2"/>
    <sheet name="Приложение 3 источники" sheetId="3" r:id="rId3"/>
  </sheets>
  <definedNames/>
  <calcPr fullCalcOnLoad="1"/>
</workbook>
</file>

<file path=xl/sharedStrings.xml><?xml version="1.0" encoding="utf-8"?>
<sst xmlns="http://schemas.openxmlformats.org/spreadsheetml/2006/main" count="176" uniqueCount="140">
  <si>
    <t xml:space="preserve">                                                                                                                         сельского Совета народных депутатов </t>
  </si>
  <si>
    <t>Налог на имущество физических лиц</t>
  </si>
  <si>
    <t>Наименование</t>
  </si>
  <si>
    <t>Общегосударственные вопросы</t>
  </si>
  <si>
    <t>Жилищно-коммунальное хозяйство</t>
  </si>
  <si>
    <t>01</t>
  </si>
  <si>
    <t>02</t>
  </si>
  <si>
    <t>04</t>
  </si>
  <si>
    <t>03</t>
  </si>
  <si>
    <t>08</t>
  </si>
  <si>
    <t>09</t>
  </si>
  <si>
    <t>05</t>
  </si>
  <si>
    <t>10</t>
  </si>
  <si>
    <t>Социальная политика</t>
  </si>
  <si>
    <t>13</t>
  </si>
  <si>
    <t>Пенсионное обеспечение</t>
  </si>
  <si>
    <t xml:space="preserve">                                                                                                                         сельского Совета народных депутатов</t>
  </si>
  <si>
    <t>Код бюджетной классификации</t>
  </si>
  <si>
    <t>Наименование показателя</t>
  </si>
  <si>
    <t>01 05 02 01 10 0000 510</t>
  </si>
  <si>
    <t>Увеличение прочих остатков денежных средств бюджета поселений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</si>
  <si>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</si>
  <si>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</si>
  <si>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Дефицит (-), профицит (+)</t>
  </si>
  <si>
    <t>Источники внутреннего финансирования дефицита бюджета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</si>
  <si>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</si>
  <si>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</si>
  <si>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Благоустройство</t>
  </si>
  <si>
    <t>Культура и СМИ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</si>
  <si>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</si>
  <si>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</si>
  <si>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</si>
  <si>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счету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</si>
  <si>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</si>
  <si>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</si>
  <si>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</si>
  <si>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</si>
  <si>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01 05 02 00 00 0000 600</t>
  </si>
  <si>
    <t>Уменьшение прочих остатков средств бюджетов</t>
  </si>
  <si>
    <t>01 05 02 01 00 0000 600</t>
  </si>
  <si>
    <t>01 05 02 01 10 0000 610</t>
  </si>
  <si>
    <t>Уменьшение прочих остатков денежных средств бюджетов</t>
  </si>
  <si>
    <t>Уменьшение прочих остатков денежных средств бюджета поселений</t>
  </si>
  <si>
    <t>Раздел</t>
  </si>
  <si>
    <t>Подраздел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</si>
  <si>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</si>
  <si>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</si>
  <si>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</si>
  <si>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Культура</t>
  </si>
  <si>
    <t>-</t>
  </si>
  <si>
    <t>Классификация доходов бюджета</t>
  </si>
  <si>
    <t xml:space="preserve">   Наименование   доходов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</si>
  <si>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 автономных учреждений)</t>
  </si>
  <si>
    <t>Доходы, получаемые в виде арендной  платы  за земельные участки, государственная собственность  на которые не разграничена 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</si>
  <si>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Прочие   неналоговые  доходы  бюджетов  поселений</t>
  </si>
  <si>
    <t>Дотации бюджетам субъектов Российской Федерации и муниципальных образований</t>
  </si>
  <si>
    <t xml:space="preserve">Дотации бюджетам поселений на выравнивание бюджетной обеспеченности   </t>
  </si>
  <si>
    <t>Дотации бюджетам поселений на поддержку мер по обеспечению сбалансированности бюджетов</t>
  </si>
  <si>
    <t>Субвенции  бюджетам субъектов Российской Федерации и муниципальных образований</t>
  </si>
  <si>
    <t>Субвенции  бюджетам поселений на осуществление первичного воинского учета на территориях, где отсутствуют военные комиссариаты</t>
  </si>
  <si>
    <t>(тыс. руб.)</t>
  </si>
  <si>
    <t>Земельный налог (по обязательствам, возникшим до 01 января 2006 года), 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</si>
  <si>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</si>
  <si>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</si>
  <si>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</t>
  </si>
  <si>
    <t xml:space="preserve">БЕЗВОЗМЕЗДНЫЕ ПОСТУПЛЕНИЯ </t>
  </si>
  <si>
    <t>Иные межбюджетные трансферты</t>
  </si>
  <si>
    <t>Прочие межбюджетные трансферты, передаваемые бюджетам поселений</t>
  </si>
  <si>
    <t>№ п/п</t>
  </si>
  <si>
    <t>1.</t>
  </si>
  <si>
    <t>2.</t>
  </si>
  <si>
    <t>4.</t>
  </si>
  <si>
    <t>5.</t>
  </si>
  <si>
    <t>6.</t>
  </si>
  <si>
    <t>7.</t>
  </si>
  <si>
    <t>8.</t>
  </si>
  <si>
    <t>Межбюджетные трансферты бюджетам субьектов Российской Федерации и муниципальным образованием общего характера</t>
  </si>
  <si>
    <t>Прочие межбюджетные трансферты общего характера</t>
  </si>
  <si>
    <t>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</si>
  <si>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</si>
  <si>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ИСПОЛНЕНИЕ БЮДЖЕТА </t>
  </si>
  <si>
    <t>относящимся к доходам бюджета</t>
  </si>
  <si>
    <t>% выполнения</t>
  </si>
  <si>
    <t>ИСПОЛНЕНИЕ БЮДЖЕТА</t>
  </si>
  <si>
    <t>% к плану</t>
  </si>
  <si>
    <t>(тыс. руб)</t>
  </si>
  <si>
    <t>государственного управления, относящимся к расходам бюджета</t>
  </si>
  <si>
    <t>Утвержденные бюджетные назначения</t>
  </si>
  <si>
    <t>Утвержденные сметные назначения</t>
  </si>
  <si>
    <t>ИСТОЧНИКИ ФИНАНСИРОВАНИЯ ДЕФИЦИТА БЮДЖЕТА</t>
  </si>
  <si>
    <t>(тыс руб)</t>
  </si>
  <si>
    <t xml:space="preserve">                                                                                                                    к решению сессии Горбуновского</t>
  </si>
  <si>
    <t xml:space="preserve">Горбуновского сельского поселения Дмитровского района Орловской области </t>
  </si>
  <si>
    <t>Горбуновского сельского поселения Дмитровского района Орловской области</t>
  </si>
  <si>
    <t>Субсидии бюджетам субъектов Российской Федерации и муниципальных образований</t>
  </si>
  <si>
    <t>Прочие субсидии бюджетам поселений</t>
  </si>
  <si>
    <t>Всего:</t>
  </si>
  <si>
    <t>Коммунальное хозяйство</t>
  </si>
  <si>
    <t xml:space="preserve">НАЛОГОВЫЕ ДОХОДЫ </t>
  </si>
  <si>
    <t>1 01 02000 01 0000 110</t>
  </si>
  <si>
    <t>1 06 01000 00 0000 110</t>
  </si>
  <si>
    <t>1 06 06000 00 0000 110</t>
  </si>
  <si>
    <t>Земельный  налог</t>
  </si>
  <si>
    <t>1 09 04050 10 0000 110</t>
  </si>
  <si>
    <t>НЕНАЛОГОВЫЕ ДОХОДЫ</t>
  </si>
  <si>
    <t>1 11 05013 10 0000 120</t>
  </si>
  <si>
    <t>1 11 05035 10 0000 120</t>
  </si>
  <si>
    <t>1 17 05050 10 0000 180</t>
  </si>
  <si>
    <t>1 00 00000 00 0000 000</t>
  </si>
  <si>
    <t>ИТОГО НАЛОГОВЫХ И НЕНАЛОГОВЫХ ДОХОДОВ</t>
  </si>
  <si>
    <t>2 02 01000 00 0000 151</t>
  </si>
  <si>
    <t>2 02 01001 10 0000 151</t>
  </si>
  <si>
    <t>2 02 01003 10 0000 151</t>
  </si>
  <si>
    <t>2 02 02000 00 0000 151</t>
  </si>
  <si>
    <t>2 02 02999 10 0000 151</t>
  </si>
  <si>
    <t>2 02 03000 00 0000 151</t>
  </si>
  <si>
    <t>2 02 03015 10 0000 151</t>
  </si>
  <si>
    <t>2 02 04000 00 0000 151</t>
  </si>
  <si>
    <t>2 02 04999 10 0000 151</t>
  </si>
  <si>
    <t>2 00 00000 00 0000 000</t>
  </si>
  <si>
    <t xml:space="preserve">ИТОГО БЕЗВОЗМЕЗДНЫХ ПОСТУПЛЕНИЙ </t>
  </si>
  <si>
    <t>ВСЕГО ДОХОДОВ</t>
  </si>
  <si>
    <t>Национальная экономика</t>
  </si>
  <si>
    <t>Дорожное хозяйство (дорожные фонды)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</si>
  <si>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</si>
  <si>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                          от «» 2017 года №</t>
  </si>
  <si>
    <t>за 2016 год</t>
  </si>
  <si>
    <t>Исполнено за 2016 год</t>
  </si>
  <si>
    <t xml:space="preserve">                                                                                    Приложение 2 </t>
  </si>
  <si>
    <t xml:space="preserve">                                                                                                              от «» 2017 года №</t>
  </si>
  <si>
    <t xml:space="preserve">за 2016 год по: разделам, подразделам классификации операций сектора </t>
  </si>
  <si>
    <t xml:space="preserve">                                                                                    Приложение 3</t>
  </si>
  <si>
    <t>Утвержденный годовой бюджет на 2016 год</t>
  </si>
  <si>
    <t>по доходам: видам, подвидам, классификации операций сектора государственного управления</t>
  </si>
  <si>
    <t>1 14 06025 10 0000 180</t>
  </si>
  <si>
    <t>07</t>
  </si>
  <si>
    <t>11</t>
  </si>
  <si>
    <t>Обеспечение проведения выборов и референдумов</t>
  </si>
  <si>
    <t>Резервные фонды</t>
  </si>
  <si>
    <t>Другие вопросы в области культуры, кинематографии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</si>
</sst>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>
        <color rgb="FF000000"/>
      </right>
      <top style="medium"/>
      <bottom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164" fontId="56" fillId="0" borderId="10" xfId="0" applyNumberFormat="1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49" fontId="56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49" fontId="59" fillId="0" borderId="10" xfId="0" applyNumberFormat="1" applyFont="1" applyBorder="1" applyAlignment="1">
      <alignment vertical="top" wrapText="1"/>
    </xf>
    <xf numFmtId="49" fontId="60" fillId="0" borderId="10" xfId="0" applyNumberFormat="1" applyFont="1" applyBorder="1" applyAlignment="1">
      <alignment vertical="top" wrapText="1"/>
    </xf>
    <xf numFmtId="49" fontId="57" fillId="0" borderId="11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9" fillId="0" borderId="13" xfId="0" applyFont="1" applyBorder="1" applyAlignment="1">
      <alignment horizontal="left" vertical="center" wrapText="1"/>
    </xf>
    <xf numFmtId="0" fontId="59" fillId="0" borderId="14" xfId="0" applyFont="1" applyBorder="1" applyAlignment="1">
      <alignment vertical="top" wrapText="1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164" fontId="61" fillId="0" borderId="15" xfId="0" applyNumberFormat="1" applyFont="1" applyBorder="1" applyAlignment="1">
      <alignment horizontal="right" vertical="center" wrapText="1"/>
    </xf>
    <xf numFmtId="164" fontId="59" fillId="0" borderId="15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3" fillId="0" borderId="20" xfId="0" applyNumberFormat="1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165" fontId="12" fillId="0" borderId="10" xfId="0" applyNumberFormat="1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5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4" fontId="12" fillId="0" borderId="23" xfId="0" applyNumberFormat="1" applyFont="1" applyBorder="1" applyAlignment="1">
      <alignment horizontal="right" vertical="center" wrapText="1"/>
    </xf>
    <xf numFmtId="165" fontId="12" fillId="0" borderId="2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164" fontId="10" fillId="0" borderId="24" xfId="0" applyNumberFormat="1" applyFont="1" applyBorder="1" applyAlignment="1">
      <alignment horizontal="right" vertical="center" wrapText="1"/>
    </xf>
    <xf numFmtId="165" fontId="10" fillId="0" borderId="24" xfId="0" applyNumberFormat="1" applyFont="1" applyBorder="1" applyAlignment="1">
      <alignment horizontal="right" vertical="center" wrapText="1"/>
    </xf>
    <xf numFmtId="165" fontId="18" fillId="0" borderId="10" xfId="0" applyNumberFormat="1" applyFont="1" applyBorder="1" applyAlignment="1">
      <alignment horizontal="right" vertical="center" wrapText="1"/>
    </xf>
    <xf numFmtId="164" fontId="12" fillId="0" borderId="24" xfId="0" applyNumberFormat="1" applyFont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164" fontId="61" fillId="0" borderId="10" xfId="0" applyNumberFormat="1" applyFont="1" applyBorder="1" applyAlignment="1">
      <alignment horizontal="right" vertical="center"/>
    </xf>
    <xf numFmtId="165" fontId="12" fillId="0" borderId="24" xfId="0" applyNumberFormat="1" applyFont="1" applyBorder="1" applyAlignment="1">
      <alignment horizontal="right" vertical="center" wrapText="1"/>
    </xf>
    <xf numFmtId="165" fontId="41" fillId="0" borderId="10" xfId="42" applyNumberFormat="1" applyBorder="1" applyAlignment="1">
      <alignment horizontal="right" vertical="center" wrapText="1"/>
    </xf>
    <xf numFmtId="0" fontId="56" fillId="0" borderId="25" xfId="0" applyFont="1" applyBorder="1" applyAlignment="1">
      <alignment vertical="top" wrapText="1"/>
    </xf>
    <xf numFmtId="0" fontId="59" fillId="0" borderId="26" xfId="0" applyFont="1" applyBorder="1" applyAlignment="1">
      <alignment vertical="top" wrapText="1"/>
    </xf>
    <xf numFmtId="0" fontId="55" fillId="0" borderId="0" xfId="0" applyFont="1" applyBorder="1" applyAlignment="1">
      <alignment horizontal="right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164" fontId="54" fillId="0" borderId="31" xfId="0" applyNumberFormat="1" applyFont="1" applyBorder="1" applyAlignment="1">
      <alignment horizontal="center" vertical="center" wrapText="1"/>
    </xf>
    <xf numFmtId="165" fontId="61" fillId="0" borderId="32" xfId="0" applyNumberFormat="1" applyFont="1" applyBorder="1" applyAlignment="1">
      <alignment horizontal="right" vertical="center" wrapText="1"/>
    </xf>
    <xf numFmtId="165" fontId="59" fillId="0" borderId="32" xfId="0" applyNumberFormat="1" applyFont="1" applyBorder="1" applyAlignment="1">
      <alignment horizontal="right" vertical="center" wrapText="1"/>
    </xf>
    <xf numFmtId="164" fontId="61" fillId="0" borderId="33" xfId="0" applyNumberFormat="1" applyFont="1" applyBorder="1" applyAlignment="1">
      <alignment horizontal="right" vertical="top" wrapText="1"/>
    </xf>
    <xf numFmtId="165" fontId="61" fillId="0" borderId="34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right" vertical="center"/>
    </xf>
    <xf numFmtId="165" fontId="16" fillId="0" borderId="10" xfId="0" applyNumberFormat="1" applyFont="1" applyBorder="1" applyAlignment="1">
      <alignment horizontal="right" vertical="center" wrapText="1"/>
    </xf>
    <xf numFmtId="0" fontId="56" fillId="0" borderId="35" xfId="0" applyFont="1" applyBorder="1" applyAlignment="1">
      <alignment horizontal="center" vertical="top"/>
    </xf>
    <xf numFmtId="49" fontId="59" fillId="0" borderId="36" xfId="0" applyNumberFormat="1" applyFont="1" applyBorder="1" applyAlignment="1">
      <alignment horizontal="left" vertical="top" wrapText="1"/>
    </xf>
    <xf numFmtId="0" fontId="59" fillId="0" borderId="37" xfId="0" applyNumberFormat="1" applyFont="1" applyFill="1" applyBorder="1" applyAlignment="1">
      <alignment/>
    </xf>
    <xf numFmtId="0" fontId="6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12" fillId="0" borderId="36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0" fontId="56" fillId="0" borderId="41" xfId="0" applyFont="1" applyBorder="1" applyAlignment="1">
      <alignment horizontal="center" vertical="top"/>
    </xf>
    <xf numFmtId="0" fontId="56" fillId="0" borderId="22" xfId="0" applyFont="1" applyBorder="1" applyAlignment="1">
      <alignment horizontal="center" vertical="top"/>
    </xf>
    <xf numFmtId="0" fontId="56" fillId="0" borderId="42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56" fillId="0" borderId="43" xfId="0" applyFont="1" applyBorder="1" applyAlignment="1">
      <alignment horizontal="center" vertical="top"/>
    </xf>
    <xf numFmtId="0" fontId="56" fillId="0" borderId="17" xfId="0" applyFont="1" applyBorder="1" applyAlignment="1">
      <alignment horizontal="center" vertical="top"/>
    </xf>
    <xf numFmtId="0" fontId="56" fillId="0" borderId="35" xfId="0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22">
      <selection activeCell="I17" sqref="I17"/>
    </sheetView>
  </sheetViews>
  <sheetFormatPr defaultColWidth="9.140625" defaultRowHeight="15"/>
  <cols>
    <col min="1" max="1" width="24.57421875" style="0" customWidth="1"/>
    <col min="2" max="2" width="57.421875" style="0" customWidth="1"/>
    <col min="3" max="3" width="11.421875" style="0" customWidth="1"/>
    <col min="4" max="4" width="10.7109375" style="0" customWidth="1"/>
    <col min="5" max="5" width="9.57421875" style="0" bestFit="1" customWidth="1"/>
  </cols>
  <sheetData>
    <row r="1" spans="1:5" ht="15">
      <c r="A1" s="89" t="s">
        <v>124</v>
      </c>
      <c r="B1" s="89"/>
      <c r="C1" s="89"/>
      <c r="D1" s="89"/>
      <c r="E1" s="89"/>
    </row>
    <row r="2" spans="1:5" ht="15">
      <c r="A2" s="89" t="s">
        <v>91</v>
      </c>
      <c r="B2" s="89"/>
      <c r="C2" s="89"/>
      <c r="D2" s="89"/>
      <c r="E2" s="89"/>
    </row>
    <row r="3" spans="1:5" ht="15">
      <c r="A3" s="89" t="s">
        <v>0</v>
      </c>
      <c r="B3" s="89"/>
      <c r="C3" s="89"/>
      <c r="D3" s="89"/>
      <c r="E3" s="89"/>
    </row>
    <row r="4" spans="1:5" ht="15">
      <c r="A4" s="89" t="s">
        <v>125</v>
      </c>
      <c r="B4" s="89"/>
      <c r="C4" s="89"/>
      <c r="D4" s="89"/>
      <c r="E4" s="89"/>
    </row>
    <row r="5" spans="1:5" ht="15">
      <c r="A5" s="90" t="s">
        <v>80</v>
      </c>
      <c r="B5" s="90"/>
      <c r="C5" s="90"/>
      <c r="D5" s="90"/>
      <c r="E5" s="90"/>
    </row>
    <row r="6" spans="1:5" ht="15">
      <c r="A6" s="90" t="s">
        <v>92</v>
      </c>
      <c r="B6" s="90"/>
      <c r="C6" s="90"/>
      <c r="D6" s="90"/>
      <c r="E6" s="90"/>
    </row>
    <row r="7" spans="1:5" ht="15">
      <c r="A7" s="90" t="s">
        <v>133</v>
      </c>
      <c r="B7" s="90"/>
      <c r="C7" s="90"/>
      <c r="D7" s="90"/>
      <c r="E7" s="90"/>
    </row>
    <row r="8" spans="1:5" ht="15" customHeight="1">
      <c r="A8" s="90" t="s">
        <v>81</v>
      </c>
      <c r="B8" s="90"/>
      <c r="C8" s="90"/>
      <c r="D8" s="90"/>
      <c r="E8" s="90"/>
    </row>
    <row r="9" spans="1:5" ht="15" customHeight="1">
      <c r="A9" s="90" t="s">
        <v>126</v>
      </c>
      <c r="B9" s="90"/>
      <c r="C9" s="90"/>
      <c r="D9" s="90"/>
      <c r="E9" s="90"/>
    </row>
    <row r="10" spans="1:5" ht="15.75" customHeight="1">
      <c r="A10" s="15"/>
      <c r="B10" s="15"/>
      <c r="C10" s="15"/>
      <c r="D10" s="15"/>
      <c r="E10" s="57" t="s">
        <v>60</v>
      </c>
    </row>
    <row r="11" spans="1:5" ht="68.25" customHeight="1">
      <c r="A11" s="60" t="s">
        <v>50</v>
      </c>
      <c r="B11" s="60" t="s">
        <v>51</v>
      </c>
      <c r="C11" s="60" t="s">
        <v>132</v>
      </c>
      <c r="D11" s="60" t="s">
        <v>127</v>
      </c>
      <c r="E11" s="60" t="s">
        <v>82</v>
      </c>
    </row>
    <row r="12" spans="1:5" s="1" customFormat="1" ht="15">
      <c r="A12" s="61">
        <v>1</v>
      </c>
      <c r="B12" s="61">
        <v>2</v>
      </c>
      <c r="C12" s="61">
        <v>3</v>
      </c>
      <c r="D12" s="61">
        <v>4</v>
      </c>
      <c r="E12" s="61">
        <v>5</v>
      </c>
    </row>
    <row r="13" spans="1:5" s="1" customFormat="1" ht="15">
      <c r="A13" s="95" t="s">
        <v>98</v>
      </c>
      <c r="B13" s="96"/>
      <c r="C13" s="58">
        <f>SUM(C14+C15+C16+C17)</f>
        <v>170.6</v>
      </c>
      <c r="D13" s="58">
        <f>SUM(D14+D15+D16+D17)</f>
        <v>172.6</v>
      </c>
      <c r="E13" s="59">
        <f>SUM(D13/C13)</f>
        <v>1.0117233294255568</v>
      </c>
    </row>
    <row r="14" spans="1:5" s="1" customFormat="1" ht="15">
      <c r="A14" s="31" t="s">
        <v>99</v>
      </c>
      <c r="B14" s="42" t="s">
        <v>64</v>
      </c>
      <c r="C14" s="55">
        <v>4.8</v>
      </c>
      <c r="D14" s="55">
        <v>4.9</v>
      </c>
      <c r="E14" s="56">
        <f>SUM(D14/C14)</f>
        <v>1.0208333333333335</v>
      </c>
    </row>
    <row r="15" spans="1:5" s="1" customFormat="1" ht="15" customHeight="1">
      <c r="A15" s="32" t="s">
        <v>100</v>
      </c>
      <c r="B15" s="43" t="s">
        <v>1</v>
      </c>
      <c r="C15" s="55">
        <v>4.8</v>
      </c>
      <c r="D15" s="55">
        <v>4.8</v>
      </c>
      <c r="E15" s="56">
        <f aca="true" t="shared" si="0" ref="E15:E23">SUM(D15/C15)</f>
        <v>1</v>
      </c>
    </row>
    <row r="16" spans="1:5" s="1" customFormat="1" ht="15" customHeight="1">
      <c r="A16" s="33" t="s">
        <v>101</v>
      </c>
      <c r="B16" s="42" t="s">
        <v>102</v>
      </c>
      <c r="C16" s="55">
        <v>161</v>
      </c>
      <c r="D16" s="55">
        <v>162.9</v>
      </c>
      <c r="E16" s="56">
        <f t="shared" si="0"/>
        <v>1.011801242236025</v>
      </c>
    </row>
    <row r="17" spans="1:5" s="1" customFormat="1" ht="31.5" customHeight="1" thickBot="1">
      <c r="A17" s="34" t="s">
        <v>103</v>
      </c>
      <c r="B17" s="45" t="s">
        <v>61</v>
      </c>
      <c r="C17" s="62">
        <v>0</v>
      </c>
      <c r="D17" s="62">
        <v>0</v>
      </c>
      <c r="E17" s="63"/>
    </row>
    <row r="18" spans="1:5" s="1" customFormat="1" ht="15">
      <c r="A18" s="97" t="s">
        <v>104</v>
      </c>
      <c r="B18" s="98"/>
      <c r="C18" s="58">
        <f>SUM(C19+C20+C21+C22)</f>
        <v>160</v>
      </c>
      <c r="D18" s="58">
        <f>SUM(D19+D20+D21+D22)</f>
        <v>160</v>
      </c>
      <c r="E18" s="59">
        <f t="shared" si="0"/>
        <v>1</v>
      </c>
    </row>
    <row r="19" spans="1:5" s="1" customFormat="1" ht="51" customHeight="1">
      <c r="A19" s="35" t="s">
        <v>105</v>
      </c>
      <c r="B19" s="46" t="s">
        <v>53</v>
      </c>
      <c r="C19" s="55">
        <v>0</v>
      </c>
      <c r="D19" s="55">
        <v>0</v>
      </c>
      <c r="E19" s="56"/>
    </row>
    <row r="20" spans="1:5" s="1" customFormat="1" ht="48">
      <c r="A20" s="35" t="s">
        <v>106</v>
      </c>
      <c r="B20" s="47" t="s">
        <v>52</v>
      </c>
      <c r="C20" s="55">
        <v>0</v>
      </c>
      <c r="D20" s="55">
        <v>0</v>
      </c>
      <c r="E20" s="56"/>
    </row>
    <row r="21" spans="1:5" s="1" customFormat="1" ht="27.75" customHeight="1">
      <c r="A21" s="36" t="s">
        <v>134</v>
      </c>
      <c r="B21" s="48" t="s">
        <v>79</v>
      </c>
      <c r="C21" s="55">
        <v>160</v>
      </c>
      <c r="D21" s="55">
        <v>160</v>
      </c>
      <c r="E21" s="56">
        <f t="shared" si="0"/>
        <v>1</v>
      </c>
    </row>
    <row r="22" spans="1:5" s="1" customFormat="1" ht="15">
      <c r="A22" s="36" t="s">
        <v>107</v>
      </c>
      <c r="B22" s="44" t="s">
        <v>54</v>
      </c>
      <c r="C22" s="55">
        <v>0</v>
      </c>
      <c r="D22" s="55">
        <v>0</v>
      </c>
      <c r="E22" s="56"/>
    </row>
    <row r="23" spans="1:5" s="1" customFormat="1" ht="15.75" thickBot="1">
      <c r="A23" s="37" t="s">
        <v>108</v>
      </c>
      <c r="B23" s="49" t="s">
        <v>109</v>
      </c>
      <c r="C23" s="65">
        <f>SUM(C13+C18)</f>
        <v>330.6</v>
      </c>
      <c r="D23" s="65">
        <f>SUM(D13+D18)</f>
        <v>332.6</v>
      </c>
      <c r="E23" s="70">
        <f t="shared" si="0"/>
        <v>1.0060496067755595</v>
      </c>
    </row>
    <row r="24" spans="1:5" ht="15.75" customHeight="1">
      <c r="A24" s="91" t="s">
        <v>65</v>
      </c>
      <c r="B24" s="92"/>
      <c r="C24" s="58">
        <f>SUM(C25+C28+C30+C32)</f>
        <v>1286.6999999999998</v>
      </c>
      <c r="D24" s="58">
        <f>SUM(D25+D28+D30+D32)</f>
        <v>1286.6999999999998</v>
      </c>
      <c r="E24" s="59">
        <f>SUM(D24/C24)</f>
        <v>1</v>
      </c>
    </row>
    <row r="25" spans="1:5" s="2" customFormat="1" ht="24">
      <c r="A25" s="38" t="s">
        <v>110</v>
      </c>
      <c r="B25" s="50" t="s">
        <v>55</v>
      </c>
      <c r="C25" s="66">
        <f>SUM(C26+C27)</f>
        <v>713.8</v>
      </c>
      <c r="D25" s="66">
        <f>SUM(D26+D27)</f>
        <v>713.8</v>
      </c>
      <c r="E25" s="64">
        <f>SUM(D25/C25)</f>
        <v>1</v>
      </c>
    </row>
    <row r="26" spans="1:5" ht="15" customHeight="1">
      <c r="A26" s="33" t="s">
        <v>111</v>
      </c>
      <c r="B26" s="44" t="s">
        <v>56</v>
      </c>
      <c r="C26" s="55">
        <v>475.8</v>
      </c>
      <c r="D26" s="55">
        <v>475.8</v>
      </c>
      <c r="E26" s="56">
        <f>SUM(D26/C26)</f>
        <v>1</v>
      </c>
    </row>
    <row r="27" spans="1:5" ht="24">
      <c r="A27" s="33" t="s">
        <v>112</v>
      </c>
      <c r="B27" s="44" t="s">
        <v>57</v>
      </c>
      <c r="C27" s="55">
        <v>238</v>
      </c>
      <c r="D27" s="55">
        <v>238</v>
      </c>
      <c r="E27" s="56">
        <f>SUM(D27/C27)</f>
        <v>1</v>
      </c>
    </row>
    <row r="28" spans="1:5" ht="24">
      <c r="A28" s="38" t="s">
        <v>113</v>
      </c>
      <c r="B28" s="50" t="s">
        <v>94</v>
      </c>
      <c r="C28" s="66">
        <f>SUM(C29)</f>
        <v>0</v>
      </c>
      <c r="D28" s="66">
        <f>SUM(D29)</f>
        <v>0</v>
      </c>
      <c r="E28" s="71"/>
    </row>
    <row r="29" spans="1:5" ht="15">
      <c r="A29" s="39" t="s">
        <v>114</v>
      </c>
      <c r="B29" s="51" t="s">
        <v>95</v>
      </c>
      <c r="C29" s="67">
        <v>0</v>
      </c>
      <c r="D29" s="67">
        <v>0</v>
      </c>
      <c r="E29" s="56"/>
    </row>
    <row r="30" spans="1:5" ht="24">
      <c r="A30" s="40" t="s">
        <v>115</v>
      </c>
      <c r="B30" s="52" t="s">
        <v>58</v>
      </c>
      <c r="C30" s="66">
        <f>SUM(C31)</f>
        <v>59.1</v>
      </c>
      <c r="D30" s="66">
        <f>SUM(D31)</f>
        <v>59.1</v>
      </c>
      <c r="E30" s="64">
        <f>SUM(D30/C30)</f>
        <v>1</v>
      </c>
    </row>
    <row r="31" spans="1:5" ht="24">
      <c r="A31" s="39" t="s">
        <v>116</v>
      </c>
      <c r="B31" s="48" t="s">
        <v>59</v>
      </c>
      <c r="C31" s="68">
        <v>59.1</v>
      </c>
      <c r="D31" s="68">
        <v>59.1</v>
      </c>
      <c r="E31" s="56">
        <f>SUM(D31/C31)</f>
        <v>1</v>
      </c>
    </row>
    <row r="32" spans="1:5" ht="15">
      <c r="A32" s="38" t="s">
        <v>117</v>
      </c>
      <c r="B32" s="50" t="s">
        <v>66</v>
      </c>
      <c r="C32" s="66">
        <f>SUM(C33)</f>
        <v>513.8</v>
      </c>
      <c r="D32" s="66">
        <f>SUM(D33)</f>
        <v>513.8</v>
      </c>
      <c r="E32" s="64">
        <f>SUM(D32/C32)</f>
        <v>1</v>
      </c>
    </row>
    <row r="33" spans="1:5" ht="15">
      <c r="A33" s="39" t="s">
        <v>118</v>
      </c>
      <c r="B33" s="51" t="s">
        <v>67</v>
      </c>
      <c r="C33" s="67">
        <v>513.8</v>
      </c>
      <c r="D33" s="67">
        <v>513.8</v>
      </c>
      <c r="E33" s="56">
        <f>SUM(D33/C33)</f>
        <v>1</v>
      </c>
    </row>
    <row r="34" spans="1:5" ht="15">
      <c r="A34" s="41" t="s">
        <v>119</v>
      </c>
      <c r="B34" s="53" t="s">
        <v>120</v>
      </c>
      <c r="C34" s="69">
        <f>SUM(C24)</f>
        <v>1286.6999999999998</v>
      </c>
      <c r="D34" s="69">
        <f>SUM(D24)</f>
        <v>1286.6999999999998</v>
      </c>
      <c r="E34" s="54">
        <f>SUM(D34/C34)</f>
        <v>1</v>
      </c>
    </row>
    <row r="35" spans="1:5" ht="15.75" thickBot="1">
      <c r="A35" s="93" t="s">
        <v>121</v>
      </c>
      <c r="B35" s="94"/>
      <c r="C35" s="84">
        <f>SUM(C23+C34)</f>
        <v>1617.2999999999997</v>
      </c>
      <c r="D35" s="84">
        <f>SUM(D23+D34)</f>
        <v>1619.2999999999997</v>
      </c>
      <c r="E35" s="85">
        <f>SUM(D35/C35)</f>
        <v>1.0012366289494836</v>
      </c>
    </row>
  </sheetData>
  <sheetProtection/>
  <mergeCells count="13">
    <mergeCell ref="A24:B24"/>
    <mergeCell ref="A35:B35"/>
    <mergeCell ref="A6:E6"/>
    <mergeCell ref="A8:E8"/>
    <mergeCell ref="A13:B13"/>
    <mergeCell ref="A18:B18"/>
    <mergeCell ref="A9:E9"/>
    <mergeCell ref="A7:E7"/>
    <mergeCell ref="A1:E1"/>
    <mergeCell ref="A2:E2"/>
    <mergeCell ref="A3:E3"/>
    <mergeCell ref="A4:E4"/>
    <mergeCell ref="A5:E5"/>
  </mergeCells>
  <printOptions/>
  <pageMargins left="0.7" right="0.7" top="0.10645833333333334" bottom="0.1140625" header="0.3" footer="0.3"/>
  <pageSetup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J29" sqref="J29"/>
    </sheetView>
  </sheetViews>
  <sheetFormatPr defaultColWidth="9.140625" defaultRowHeight="15"/>
  <cols>
    <col min="1" max="1" width="4.57421875" style="0" customWidth="1"/>
    <col min="2" max="2" width="52.140625" style="0" customWidth="1"/>
    <col min="3" max="4" width="6.7109375" style="0" customWidth="1"/>
    <col min="5" max="5" width="10.7109375" style="0" customWidth="1"/>
    <col min="6" max="6" width="10.140625" style="0" customWidth="1"/>
    <col min="7" max="7" width="9.140625" style="0" customWidth="1"/>
  </cols>
  <sheetData>
    <row r="1" spans="2:7" ht="15">
      <c r="B1" s="89" t="s">
        <v>128</v>
      </c>
      <c r="C1" s="89"/>
      <c r="D1" s="89"/>
      <c r="E1" s="89"/>
      <c r="F1" s="89"/>
      <c r="G1" s="89"/>
    </row>
    <row r="2" spans="2:7" ht="15">
      <c r="B2" s="89" t="s">
        <v>91</v>
      </c>
      <c r="C2" s="89"/>
      <c r="D2" s="89"/>
      <c r="E2" s="89"/>
      <c r="F2" s="89"/>
      <c r="G2" s="89"/>
    </row>
    <row r="3" spans="2:7" ht="15">
      <c r="B3" s="89" t="s">
        <v>0</v>
      </c>
      <c r="C3" s="89"/>
      <c r="D3" s="89"/>
      <c r="E3" s="89"/>
      <c r="F3" s="89"/>
      <c r="G3" s="89"/>
    </row>
    <row r="4" spans="2:7" ht="15">
      <c r="B4" s="89" t="s">
        <v>129</v>
      </c>
      <c r="C4" s="89"/>
      <c r="D4" s="89"/>
      <c r="E4" s="89"/>
      <c r="F4" s="89"/>
      <c r="G4" s="89"/>
    </row>
    <row r="5" spans="1:7" ht="15">
      <c r="A5" s="106" t="s">
        <v>83</v>
      </c>
      <c r="B5" s="106"/>
      <c r="C5" s="106"/>
      <c r="D5" s="106"/>
      <c r="E5" s="106"/>
      <c r="F5" s="106"/>
      <c r="G5" s="106"/>
    </row>
    <row r="6" spans="1:7" ht="15">
      <c r="A6" s="102" t="s">
        <v>93</v>
      </c>
      <c r="B6" s="102"/>
      <c r="C6" s="102"/>
      <c r="D6" s="102"/>
      <c r="E6" s="102"/>
      <c r="F6" s="102"/>
      <c r="G6" s="102"/>
    </row>
    <row r="7" spans="1:7" ht="15" customHeight="1">
      <c r="A7" s="102" t="s">
        <v>130</v>
      </c>
      <c r="B7" s="102"/>
      <c r="C7" s="102"/>
      <c r="D7" s="102"/>
      <c r="E7" s="102"/>
      <c r="F7" s="102"/>
      <c r="G7" s="102"/>
    </row>
    <row r="8" spans="1:7" ht="15" customHeight="1">
      <c r="A8" s="102" t="s">
        <v>86</v>
      </c>
      <c r="B8" s="102"/>
      <c r="C8" s="102"/>
      <c r="D8" s="102"/>
      <c r="E8" s="102"/>
      <c r="F8" s="102"/>
      <c r="G8" s="102"/>
    </row>
    <row r="9" spans="2:7" ht="15.75" thickBot="1">
      <c r="B9" s="3"/>
      <c r="C9" s="3"/>
      <c r="D9" s="3"/>
      <c r="E9" s="3"/>
      <c r="F9" s="3"/>
      <c r="G9" s="74" t="s">
        <v>85</v>
      </c>
    </row>
    <row r="10" spans="1:7" ht="68.25" customHeight="1">
      <c r="A10" s="75" t="s">
        <v>68</v>
      </c>
      <c r="B10" s="76" t="s">
        <v>2</v>
      </c>
      <c r="C10" s="77" t="s">
        <v>43</v>
      </c>
      <c r="D10" s="77" t="s">
        <v>44</v>
      </c>
      <c r="E10" s="78" t="s">
        <v>87</v>
      </c>
      <c r="F10" s="78" t="s">
        <v>127</v>
      </c>
      <c r="G10" s="79" t="s">
        <v>84</v>
      </c>
    </row>
    <row r="11" spans="1:7" ht="15">
      <c r="A11" s="103" t="s">
        <v>69</v>
      </c>
      <c r="B11" s="22" t="s">
        <v>3</v>
      </c>
      <c r="C11" s="16" t="s">
        <v>5</v>
      </c>
      <c r="D11" s="16"/>
      <c r="E11" s="29">
        <f>SUM(E12+E13+E14+E15+E16)</f>
        <v>942.6999999999999</v>
      </c>
      <c r="F11" s="29">
        <f>SUM(F12+F13+F14+F15+F16)</f>
        <v>940.8</v>
      </c>
      <c r="G11" s="80">
        <f>SUM(F11/E11)</f>
        <v>0.9979845125702769</v>
      </c>
    </row>
    <row r="12" spans="1:7" ht="25.5">
      <c r="A12" s="105"/>
      <c r="B12" s="19" t="s">
        <v>62</v>
      </c>
      <c r="C12" s="21" t="s">
        <v>5</v>
      </c>
      <c r="D12" s="17" t="s">
        <v>6</v>
      </c>
      <c r="E12" s="30">
        <v>378.3</v>
      </c>
      <c r="F12" s="30">
        <v>377.9</v>
      </c>
      <c r="G12" s="81">
        <f>SUM(F12/E12)</f>
        <v>0.9989426381178957</v>
      </c>
    </row>
    <row r="13" spans="1:7" ht="41.25" customHeight="1">
      <c r="A13" s="105"/>
      <c r="B13" s="20" t="s">
        <v>63</v>
      </c>
      <c r="C13" s="21" t="s">
        <v>5</v>
      </c>
      <c r="D13" s="17" t="s">
        <v>7</v>
      </c>
      <c r="E13" s="30">
        <v>522.2</v>
      </c>
      <c r="F13" s="30">
        <v>521.7</v>
      </c>
      <c r="G13" s="81">
        <f>SUM(F13/E13)</f>
        <v>0.9990425124473382</v>
      </c>
    </row>
    <row r="14" spans="1:7" ht="15" customHeight="1">
      <c r="A14" s="105"/>
      <c r="B14" s="87" t="s">
        <v>137</v>
      </c>
      <c r="C14" s="17" t="s">
        <v>5</v>
      </c>
      <c r="D14" s="17" t="s">
        <v>135</v>
      </c>
      <c r="E14" s="30">
        <v>4.3</v>
      </c>
      <c r="F14" s="30">
        <v>4.3</v>
      </c>
      <c r="G14" s="81">
        <f>SUM(F14/E14)</f>
        <v>1</v>
      </c>
    </row>
    <row r="15" spans="1:7" ht="15" customHeight="1">
      <c r="A15" s="105"/>
      <c r="B15" s="87" t="s">
        <v>138</v>
      </c>
      <c r="C15" s="17" t="s">
        <v>5</v>
      </c>
      <c r="D15" s="17" t="s">
        <v>136</v>
      </c>
      <c r="E15" s="30">
        <v>1</v>
      </c>
      <c r="F15" s="30">
        <v>0</v>
      </c>
      <c r="G15" s="81">
        <f>SUM(F15/E15)</f>
        <v>0</v>
      </c>
    </row>
    <row r="16" spans="1:7" s="18" customFormat="1" ht="15">
      <c r="A16" s="104"/>
      <c r="B16" s="23" t="s">
        <v>45</v>
      </c>
      <c r="C16" s="17" t="s">
        <v>5</v>
      </c>
      <c r="D16" s="17" t="s">
        <v>14</v>
      </c>
      <c r="E16" s="30">
        <v>36.9</v>
      </c>
      <c r="F16" s="30">
        <v>36.9</v>
      </c>
      <c r="G16" s="81">
        <f>SUM(F16/E16)</f>
        <v>1</v>
      </c>
    </row>
    <row r="17" spans="1:7" ht="15">
      <c r="A17" s="103" t="s">
        <v>70</v>
      </c>
      <c r="B17" s="24" t="s">
        <v>46</v>
      </c>
      <c r="C17" s="16" t="s">
        <v>6</v>
      </c>
      <c r="D17" s="16"/>
      <c r="E17" s="29">
        <f>SUM(E18+0)</f>
        <v>59.1</v>
      </c>
      <c r="F17" s="29">
        <f>SUM(F18+0)</f>
        <v>59.1</v>
      </c>
      <c r="G17" s="80">
        <f>SUM(F17/E17)</f>
        <v>1</v>
      </c>
    </row>
    <row r="18" spans="1:7" s="18" customFormat="1" ht="15.75" customHeight="1">
      <c r="A18" s="104"/>
      <c r="B18" s="25" t="s">
        <v>47</v>
      </c>
      <c r="C18" s="17" t="s">
        <v>6</v>
      </c>
      <c r="D18" s="17" t="s">
        <v>8</v>
      </c>
      <c r="E18" s="30">
        <v>59.1</v>
      </c>
      <c r="F18" s="30">
        <v>59.1</v>
      </c>
      <c r="G18" s="81">
        <f>SUM(F18/E18)</f>
        <v>1</v>
      </c>
    </row>
    <row r="19" spans="1:7" ht="15">
      <c r="A19" s="103" t="s">
        <v>71</v>
      </c>
      <c r="B19" s="72" t="s">
        <v>122</v>
      </c>
      <c r="C19" s="16" t="s">
        <v>7</v>
      </c>
      <c r="D19" s="16"/>
      <c r="E19" s="29">
        <f>SUM(E20+0)</f>
        <v>246.7</v>
      </c>
      <c r="F19" s="29">
        <f>SUM(F20+0)</f>
        <v>246.7</v>
      </c>
      <c r="G19" s="80">
        <f>SUM(F19/E19)</f>
        <v>1</v>
      </c>
    </row>
    <row r="20" spans="1:7" ht="15">
      <c r="A20" s="104"/>
      <c r="B20" s="73" t="s">
        <v>123</v>
      </c>
      <c r="C20" s="17" t="s">
        <v>7</v>
      </c>
      <c r="D20" s="17" t="s">
        <v>10</v>
      </c>
      <c r="E20" s="30">
        <v>246.7</v>
      </c>
      <c r="F20" s="30">
        <v>246.7</v>
      </c>
      <c r="G20" s="81">
        <f>SUM(F20/E20)</f>
        <v>1</v>
      </c>
    </row>
    <row r="21" spans="1:7" ht="15">
      <c r="A21" s="103" t="s">
        <v>72</v>
      </c>
      <c r="B21" s="24" t="s">
        <v>4</v>
      </c>
      <c r="C21" s="16" t="s">
        <v>11</v>
      </c>
      <c r="D21" s="16"/>
      <c r="E21" s="29">
        <f>SUM(E22+E23)</f>
        <v>215.6</v>
      </c>
      <c r="F21" s="29">
        <f>SUM(F22+F23)</f>
        <v>215.5</v>
      </c>
      <c r="G21" s="80">
        <f>SUM(F21/E21)</f>
        <v>0.9995361781076068</v>
      </c>
    </row>
    <row r="22" spans="1:7" ht="15">
      <c r="A22" s="105"/>
      <c r="B22" s="25" t="s">
        <v>97</v>
      </c>
      <c r="C22" s="17" t="s">
        <v>11</v>
      </c>
      <c r="D22" s="17" t="s">
        <v>6</v>
      </c>
      <c r="E22" s="30">
        <v>207.4</v>
      </c>
      <c r="F22" s="30">
        <v>207.4</v>
      </c>
      <c r="G22" s="81">
        <f>SUM(F22/E22)</f>
        <v>1</v>
      </c>
    </row>
    <row r="23" spans="1:7" ht="15">
      <c r="A23" s="104"/>
      <c r="B23" s="25" t="s">
        <v>27</v>
      </c>
      <c r="C23" s="17" t="s">
        <v>11</v>
      </c>
      <c r="D23" s="17" t="s">
        <v>8</v>
      </c>
      <c r="E23" s="30">
        <v>8.2</v>
      </c>
      <c r="F23" s="30">
        <v>8.1</v>
      </c>
      <c r="G23" s="81">
        <f>SUM(F23/E23)</f>
        <v>0.9878048780487805</v>
      </c>
    </row>
    <row r="24" spans="1:7" ht="15" customHeight="1">
      <c r="A24" s="103" t="s">
        <v>73</v>
      </c>
      <c r="B24" s="24" t="s">
        <v>28</v>
      </c>
      <c r="C24" s="16" t="s">
        <v>9</v>
      </c>
      <c r="D24" s="16"/>
      <c r="E24" s="29">
        <f>SUM(E25+E26)</f>
        <v>162.60000000000002</v>
      </c>
      <c r="F24" s="29">
        <f>SUM(F25+F26)</f>
        <v>162.4</v>
      </c>
      <c r="G24" s="80">
        <f>SUM(F24/E24)</f>
        <v>0.9987699876998769</v>
      </c>
    </row>
    <row r="25" spans="1:7" ht="15" customHeight="1">
      <c r="A25" s="104"/>
      <c r="B25" s="23" t="s">
        <v>48</v>
      </c>
      <c r="C25" s="17" t="s">
        <v>9</v>
      </c>
      <c r="D25" s="17" t="s">
        <v>5</v>
      </c>
      <c r="E25" s="30">
        <v>59.7</v>
      </c>
      <c r="F25" s="30">
        <v>59.7</v>
      </c>
      <c r="G25" s="81">
        <f>SUM(F25/E25)</f>
        <v>1</v>
      </c>
    </row>
    <row r="26" spans="1:7" ht="15" customHeight="1">
      <c r="A26" s="86"/>
      <c r="B26" s="88" t="s">
        <v>139</v>
      </c>
      <c r="C26" s="17" t="s">
        <v>9</v>
      </c>
      <c r="D26" s="17" t="s">
        <v>7</v>
      </c>
      <c r="E26" s="30">
        <v>102.9</v>
      </c>
      <c r="F26" s="30">
        <v>102.7</v>
      </c>
      <c r="G26" s="81">
        <f>SUM(F26/E26)</f>
        <v>0.9980563654033041</v>
      </c>
    </row>
    <row r="27" spans="1:7" ht="15" customHeight="1">
      <c r="A27" s="103" t="s">
        <v>74</v>
      </c>
      <c r="B27" s="24" t="s">
        <v>13</v>
      </c>
      <c r="C27" s="16" t="s">
        <v>12</v>
      </c>
      <c r="D27" s="16"/>
      <c r="E27" s="29">
        <f>SUM(E28)</f>
        <v>10.6</v>
      </c>
      <c r="F27" s="29">
        <f>SUM(F28)</f>
        <v>10.6</v>
      </c>
      <c r="G27" s="80">
        <f>SUM(F27/E27)</f>
        <v>1</v>
      </c>
    </row>
    <row r="28" spans="1:7" ht="15">
      <c r="A28" s="104"/>
      <c r="B28" s="23" t="s">
        <v>15</v>
      </c>
      <c r="C28" s="17" t="s">
        <v>12</v>
      </c>
      <c r="D28" s="17" t="s">
        <v>5</v>
      </c>
      <c r="E28" s="30">
        <v>10.6</v>
      </c>
      <c r="F28" s="30">
        <v>10.6</v>
      </c>
      <c r="G28" s="81">
        <f>SUM(F28/E28)</f>
        <v>1</v>
      </c>
    </row>
    <row r="29" spans="1:7" ht="42.75">
      <c r="A29" s="103" t="s">
        <v>75</v>
      </c>
      <c r="B29" s="24" t="s">
        <v>76</v>
      </c>
      <c r="C29" s="16" t="s">
        <v>78</v>
      </c>
      <c r="D29" s="16"/>
      <c r="E29" s="29">
        <f>SUM(E30)</f>
        <v>1</v>
      </c>
      <c r="F29" s="29">
        <f>SUM(F30)</f>
        <v>1</v>
      </c>
      <c r="G29" s="80">
        <f>SUM(F29/E29)</f>
        <v>1</v>
      </c>
    </row>
    <row r="30" spans="1:7" ht="15">
      <c r="A30" s="104"/>
      <c r="B30" s="26" t="s">
        <v>77</v>
      </c>
      <c r="C30" s="17" t="s">
        <v>78</v>
      </c>
      <c r="D30" s="17" t="s">
        <v>8</v>
      </c>
      <c r="E30" s="30">
        <v>1</v>
      </c>
      <c r="F30" s="30">
        <v>1</v>
      </c>
      <c r="G30" s="81">
        <f>SUM(F30/E30)</f>
        <v>1</v>
      </c>
    </row>
    <row r="31" spans="1:7" ht="15.75" thickBot="1">
      <c r="A31" s="99" t="s">
        <v>96</v>
      </c>
      <c r="B31" s="100"/>
      <c r="C31" s="100"/>
      <c r="D31" s="101"/>
      <c r="E31" s="82">
        <f>SUM(E11++E17+E19+E21+E24+E27+E29)</f>
        <v>1638.2999999999997</v>
      </c>
      <c r="F31" s="82">
        <f>SUM(F11++F17+F19+F21+F24+F27+F29)</f>
        <v>1636.1</v>
      </c>
      <c r="G31" s="83">
        <f>SUM(F31/E31)</f>
        <v>0.998657144601111</v>
      </c>
    </row>
    <row r="32" ht="15" customHeight="1"/>
    <row r="36" ht="33.75" customHeight="1"/>
    <row r="43" ht="15.75" customHeight="1"/>
    <row r="46" ht="15.75" customHeight="1"/>
  </sheetData>
  <sheetProtection/>
  <mergeCells count="16">
    <mergeCell ref="B1:G1"/>
    <mergeCell ref="B2:G2"/>
    <mergeCell ref="B3:G3"/>
    <mergeCell ref="B4:G4"/>
    <mergeCell ref="A5:G5"/>
    <mergeCell ref="A31:D31"/>
    <mergeCell ref="A6:G6"/>
    <mergeCell ref="A7:G7"/>
    <mergeCell ref="A8:G8"/>
    <mergeCell ref="A29:A30"/>
    <mergeCell ref="A21:A23"/>
    <mergeCell ref="A24:A25"/>
    <mergeCell ref="A27:A28"/>
    <mergeCell ref="A11:A16"/>
    <mergeCell ref="A17:A18"/>
    <mergeCell ref="A19:A20"/>
  </mergeCells>
  <printOptions/>
  <pageMargins left="0.7" right="0.2671875" top="0.75" bottom="0.75" header="0.3" footer="0.3"/>
  <pageSetup horizontalDpi="180" verticalDpi="18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1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24.140625" style="0" customWidth="1"/>
    <col min="2" max="2" width="57.00390625" style="0" customWidth="1"/>
    <col min="3" max="3" width="11.57421875" style="0" customWidth="1"/>
    <col min="4" max="4" width="10.7109375" style="0" customWidth="1"/>
  </cols>
  <sheetData>
    <row r="1" spans="1:13" ht="15">
      <c r="A1" s="107" t="s">
        <v>131</v>
      </c>
      <c r="B1" s="107"/>
      <c r="C1" s="107"/>
      <c r="D1" s="107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107" t="s">
        <v>91</v>
      </c>
      <c r="B2" s="107"/>
      <c r="C2" s="107"/>
      <c r="D2" s="107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107" t="s">
        <v>16</v>
      </c>
      <c r="B3" s="107"/>
      <c r="C3" s="107"/>
      <c r="D3" s="107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107" t="s">
        <v>125</v>
      </c>
      <c r="B4" s="107"/>
      <c r="C4" s="107"/>
      <c r="D4" s="107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27"/>
      <c r="B5" s="27"/>
      <c r="C5" s="27"/>
      <c r="D5" s="27"/>
      <c r="E5" s="3"/>
      <c r="F5" s="3"/>
      <c r="G5" s="3"/>
      <c r="H5" s="3"/>
      <c r="I5" s="3"/>
      <c r="J5" s="3"/>
      <c r="K5" s="3"/>
      <c r="L5" s="3"/>
      <c r="M5" s="3"/>
    </row>
    <row r="6" spans="1:13" ht="15">
      <c r="A6" s="106" t="s">
        <v>89</v>
      </c>
      <c r="B6" s="106"/>
      <c r="C6" s="106"/>
      <c r="D6" s="106"/>
      <c r="E6" s="3"/>
      <c r="F6" s="3"/>
      <c r="G6" s="3"/>
      <c r="H6" s="3"/>
      <c r="I6" s="3"/>
      <c r="J6" s="3"/>
      <c r="K6" s="3"/>
      <c r="L6" s="3"/>
      <c r="M6" s="3"/>
    </row>
    <row r="7" spans="1:13" ht="15">
      <c r="A7" s="106" t="s">
        <v>93</v>
      </c>
      <c r="B7" s="106"/>
      <c r="C7" s="106"/>
      <c r="D7" s="106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106" t="s">
        <v>126</v>
      </c>
      <c r="B8" s="106"/>
      <c r="C8" s="106"/>
      <c r="D8" s="106"/>
      <c r="E8" s="3"/>
      <c r="F8" s="3"/>
      <c r="G8" s="3"/>
      <c r="H8" s="3"/>
      <c r="I8" s="3"/>
      <c r="J8" s="3"/>
      <c r="K8" s="3"/>
      <c r="L8" s="3"/>
      <c r="M8" s="3"/>
    </row>
    <row r="9" spans="1:13" ht="15">
      <c r="A9" s="4"/>
      <c r="B9" s="4"/>
      <c r="C9" s="4"/>
      <c r="D9" s="28" t="s">
        <v>90</v>
      </c>
      <c r="E9" s="3"/>
      <c r="F9" s="3"/>
      <c r="G9" s="3"/>
      <c r="H9" s="3"/>
      <c r="I9" s="3"/>
      <c r="J9" s="3"/>
      <c r="K9" s="3"/>
      <c r="L9" s="3"/>
      <c r="M9" s="3"/>
    </row>
    <row r="10" spans="1:13" ht="60">
      <c r="A10" s="5" t="s">
        <v>17</v>
      </c>
      <c r="B10" s="5" t="s">
        <v>18</v>
      </c>
      <c r="C10" s="5" t="s">
        <v>88</v>
      </c>
      <c r="D10" s="5" t="s">
        <v>127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13"/>
      <c r="B11" s="6" t="s">
        <v>23</v>
      </c>
      <c r="C11" s="11">
        <f>SUM(0-C16)</f>
        <v>-21</v>
      </c>
      <c r="D11" s="11">
        <f>SUM(0-D16)</f>
        <v>-16.800000000000182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ht="29.25">
      <c r="A12" s="13"/>
      <c r="B12" s="7" t="s">
        <v>24</v>
      </c>
      <c r="C12" s="11" t="s">
        <v>49</v>
      </c>
      <c r="D12" s="11" t="s">
        <v>49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ht="43.5">
      <c r="A13" s="13" t="s">
        <v>25</v>
      </c>
      <c r="B13" s="7" t="s">
        <v>26</v>
      </c>
      <c r="C13" s="11" t="s">
        <v>49</v>
      </c>
      <c r="D13" s="11" t="s">
        <v>49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42.75">
      <c r="A14" s="13" t="s">
        <v>29</v>
      </c>
      <c r="B14" s="8" t="s">
        <v>30</v>
      </c>
      <c r="C14" s="11" t="s">
        <v>49</v>
      </c>
      <c r="D14" s="11" t="s">
        <v>49</v>
      </c>
      <c r="E14" s="3"/>
      <c r="F14" s="3"/>
      <c r="G14" s="3"/>
      <c r="H14" s="3"/>
      <c r="I14" s="3"/>
      <c r="J14" s="3"/>
      <c r="K14" s="3"/>
      <c r="L14" s="3"/>
      <c r="M14" s="3"/>
    </row>
    <row r="15" spans="1:13" ht="45">
      <c r="A15" s="14" t="s">
        <v>21</v>
      </c>
      <c r="B15" s="9" t="s">
        <v>22</v>
      </c>
      <c r="C15" s="12" t="s">
        <v>49</v>
      </c>
      <c r="D15" s="12" t="s">
        <v>49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>
      <c r="A16" s="13" t="s">
        <v>31</v>
      </c>
      <c r="B16" s="8" t="s">
        <v>32</v>
      </c>
      <c r="C16" s="11">
        <f>SUM(C22+C19)</f>
        <v>21</v>
      </c>
      <c r="D16" s="11">
        <f>SUM(D22+D19)</f>
        <v>16.800000000000182</v>
      </c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>
      <c r="A17" s="13" t="s">
        <v>33</v>
      </c>
      <c r="B17" s="8" t="s">
        <v>34</v>
      </c>
      <c r="C17" s="11">
        <f>SUM(C18)</f>
        <v>-1617.2999999999997</v>
      </c>
      <c r="D17" s="11">
        <f>SUM(D18)</f>
        <v>-1619.2999999999997</v>
      </c>
      <c r="E17" s="3"/>
      <c r="F17" s="3"/>
      <c r="G17" s="3"/>
      <c r="H17" s="3"/>
      <c r="I17" s="3"/>
      <c r="J17" s="3"/>
      <c r="K17" s="3"/>
      <c r="L17" s="3"/>
      <c r="M17" s="3"/>
    </row>
    <row r="18" spans="1:13" ht="15" customHeight="1">
      <c r="A18" s="13" t="s">
        <v>35</v>
      </c>
      <c r="B18" s="8" t="s">
        <v>36</v>
      </c>
      <c r="C18" s="11">
        <f>SUM(C19)</f>
        <v>-1617.2999999999997</v>
      </c>
      <c r="D18" s="11">
        <f>SUM(D19)</f>
        <v>-1619.2999999999997</v>
      </c>
      <c r="E18" s="3"/>
      <c r="F18" s="3"/>
      <c r="G18" s="3"/>
      <c r="H18" s="3"/>
      <c r="I18" s="3"/>
      <c r="J18" s="3"/>
      <c r="K18" s="3"/>
      <c r="L18" s="3"/>
      <c r="M18" s="3"/>
    </row>
    <row r="19" spans="1:13" ht="30">
      <c r="A19" s="14" t="s">
        <v>19</v>
      </c>
      <c r="B19" s="10" t="s">
        <v>20</v>
      </c>
      <c r="C19" s="12">
        <f>SUM(0-'Приложение 1 доходы'!C35)</f>
        <v>-1617.2999999999997</v>
      </c>
      <c r="D19" s="12">
        <f>SUM(0-'Приложение 1 доходы'!D35)</f>
        <v>-1619.2999999999997</v>
      </c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13" t="s">
        <v>37</v>
      </c>
      <c r="B20" s="8" t="s">
        <v>38</v>
      </c>
      <c r="C20" s="11">
        <f>SUM(C21)</f>
        <v>1638.2999999999997</v>
      </c>
      <c r="D20" s="11">
        <f>SUM(D21)</f>
        <v>1636.1</v>
      </c>
      <c r="E20" s="3"/>
      <c r="F20" s="3"/>
      <c r="G20" s="3"/>
      <c r="H20" s="3"/>
      <c r="I20" s="3"/>
      <c r="J20" s="3"/>
      <c r="K20" s="3"/>
      <c r="L20" s="3"/>
      <c r="M20" s="3"/>
    </row>
    <row r="21" spans="1:13" ht="28.5">
      <c r="A21" s="13" t="s">
        <v>39</v>
      </c>
      <c r="B21" s="8" t="s">
        <v>41</v>
      </c>
      <c r="C21" s="11">
        <f>SUM(C22)</f>
        <v>1638.2999999999997</v>
      </c>
      <c r="D21" s="11">
        <f>SUM(D22)</f>
        <v>1636.1</v>
      </c>
      <c r="E21" s="3"/>
      <c r="F21" s="3"/>
      <c r="G21" s="3"/>
      <c r="H21" s="3"/>
      <c r="I21" s="3"/>
      <c r="J21" s="3"/>
      <c r="K21" s="3"/>
      <c r="L21" s="3"/>
      <c r="M21" s="3"/>
    </row>
    <row r="22" spans="1:13" ht="30">
      <c r="A22" s="14" t="s">
        <v>40</v>
      </c>
      <c r="B22" s="10" t="s">
        <v>42</v>
      </c>
      <c r="C22" s="12">
        <f>SUM('Приложение 2 расходы'!E31)</f>
        <v>1638.2999999999997</v>
      </c>
      <c r="D22" s="12">
        <f>SUM('Приложение 2 расходы'!F31)</f>
        <v>1636.1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</sheetData>
  <sheetProtection/>
  <mergeCells count="7">
    <mergeCell ref="A8:D8"/>
    <mergeCell ref="A1:D1"/>
    <mergeCell ref="A2:D2"/>
    <mergeCell ref="A3:D3"/>
    <mergeCell ref="A4:D4"/>
    <mergeCell ref="A6:D6"/>
    <mergeCell ref="A7:D7"/>
  </mergeCells>
  <printOptions/>
  <pageMargins left="0.7" right="0.27447916666666666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2017-04-12T12:53:07Z</dcterms:modified>
  <cp:category/>
  <cp:version/>
  <cp:contentType/>
  <cp:contentStatus/>
</cp:coreProperties>
</file>